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videc\Desktop\PETRA VIDEC\JAVNA NABAVA\IZVJEŠĆA I PREGLED UGOVORA\PREGLED UGOVORA I NJIHOVO IZVRŠENJE\8. 01.01.-31.12.2024\"/>
    </mc:Choice>
  </mc:AlternateContent>
  <xr:revisionPtr revIDLastSave="0" documentId="13_ncr:1_{9C4CFA04-81E6-4278-A0A6-61097B3A20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GISTAR UGOVORA JN" sheetId="3" r:id="rId1"/>
  </sheets>
  <definedNames>
    <definedName name="_Hlk131749010" localSheetId="0">'REGISTAR UGOVORA JN'!#REF!</definedName>
    <definedName name="_Hlk86132195" localSheetId="0">'REGISTAR UGOVORA JN'!#REF!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6" i="3" l="1"/>
  <c r="H105" i="3"/>
  <c r="P114" i="3"/>
  <c r="P113" i="3"/>
  <c r="P112" i="3"/>
  <c r="P111" i="3"/>
  <c r="P110" i="3"/>
  <c r="P109" i="3"/>
  <c r="P108" i="3"/>
  <c r="P107" i="3"/>
  <c r="P106" i="3"/>
  <c r="P105" i="3"/>
  <c r="P104" i="3"/>
  <c r="P92" i="3"/>
  <c r="P91" i="3"/>
  <c r="P90" i="3"/>
  <c r="P87" i="3"/>
  <c r="P86" i="3"/>
  <c r="P84" i="3"/>
  <c r="P83" i="3"/>
  <c r="P82" i="3"/>
  <c r="P81" i="3"/>
  <c r="P80" i="3"/>
  <c r="P79" i="3"/>
  <c r="P78" i="3"/>
  <c r="P76" i="3"/>
  <c r="P75" i="3"/>
  <c r="P74" i="3"/>
  <c r="P73" i="3"/>
  <c r="P72" i="3"/>
  <c r="P71" i="3"/>
  <c r="P70" i="3"/>
  <c r="P69" i="3"/>
  <c r="P68" i="3"/>
  <c r="P66" i="3"/>
  <c r="P64" i="3"/>
  <c r="P58" i="3"/>
  <c r="P52" i="3"/>
  <c r="P47" i="3"/>
  <c r="P44" i="3"/>
  <c r="P41" i="3"/>
  <c r="P40" i="3"/>
  <c r="P39" i="3"/>
  <c r="P14" i="3"/>
  <c r="P13" i="3"/>
  <c r="P37" i="3"/>
  <c r="P34" i="3"/>
  <c r="P33" i="3"/>
  <c r="P31" i="3"/>
  <c r="P28" i="3"/>
  <c r="P25" i="3"/>
  <c r="P26" i="3"/>
  <c r="P24" i="3"/>
  <c r="P23" i="3"/>
  <c r="P22" i="3"/>
  <c r="P21" i="3"/>
  <c r="P20" i="3"/>
  <c r="P19" i="3"/>
  <c r="P18" i="3"/>
  <c r="P6" i="3"/>
  <c r="P10" i="3"/>
  <c r="P4" i="3"/>
  <c r="P5" i="3"/>
  <c r="H85" i="3"/>
  <c r="H75" i="3"/>
  <c r="H74" i="3"/>
  <c r="H72" i="3"/>
  <c r="H69" i="3"/>
  <c r="H67" i="3"/>
  <c r="H61" i="3"/>
  <c r="H54" i="3"/>
  <c r="I54" i="3" s="1"/>
  <c r="H47" i="3"/>
  <c r="H103" i="3"/>
  <c r="H102" i="3"/>
  <c r="H101" i="3"/>
  <c r="H100" i="3"/>
  <c r="H99" i="3"/>
  <c r="H98" i="3"/>
  <c r="H97" i="3"/>
  <c r="H96" i="3"/>
  <c r="H95" i="3"/>
  <c r="H37" i="3"/>
  <c r="H36" i="3"/>
  <c r="H32" i="3"/>
  <c r="H31" i="3"/>
  <c r="H26" i="3"/>
  <c r="H17" i="3"/>
</calcChain>
</file>

<file path=xl/sharedStrings.xml><?xml version="1.0" encoding="utf-8"?>
<sst xmlns="http://schemas.openxmlformats.org/spreadsheetml/2006/main" count="1009" uniqueCount="654">
  <si>
    <t>1.</t>
  </si>
  <si>
    <t>2.</t>
  </si>
  <si>
    <t>3.</t>
  </si>
  <si>
    <t>4.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</si>
  <si>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</si>
  <si>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</si>
  <si>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</si>
  <si>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</si>
  <si>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</si>
  <si>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</si>
  <si>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</si>
  <si>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</si>
  <si>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</si>
  <si>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</si>
  <si>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</si>
  <si>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</si>
  <si>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</si>
  <si>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</si>
  <si>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</si>
  <si>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</si>
  <si>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</si>
  <si>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</si>
  <si>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</si>
  <si>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</si>
  <si>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</si>
  <si>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</si>
  <si>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</si>
  <si>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</si>
  <si>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</si>
  <si>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</si>
  <si>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</si>
  <si>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</si>
  <si>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</si>
  <si>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</si>
  <si>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</si>
  <si>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</si>
  <si>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</si>
  <si>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</si>
  <si>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</si>
  <si>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</si>
  <si>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</si>
  <si>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</si>
  <si>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</si>
  <si>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</si>
  <si>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</si>
  <si>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</si>
  <si>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</si>
  <si>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</si>
  <si>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</si>
  <si>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</si>
  <si>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</si>
  <si>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REDNI BROJ</t>
  </si>
  <si>
    <t>NAZIV PREDMETA NABAVE</t>
  </si>
  <si>
    <t>IZNOS PDV-A</t>
  </si>
  <si>
    <t>UKUPNI IZNOS</t>
  </si>
  <si>
    <t>NAZIV PONUDITELJA S KOJIM SE SKLOPLJEN UGOVOR, SJEDIŠTE I OIB, PODUGOVARATELJ AKO POSTOJI</t>
  </si>
  <si>
    <t>KONAČNI DATUM IZVRŠENJA/ RASKIDA UGOVORA</t>
  </si>
  <si>
    <t>DATUM SKLAPANJA UGOVORA</t>
  </si>
  <si>
    <t>5.</t>
  </si>
  <si>
    <t>IZNOS UGOVORA (BEZ PDV)</t>
  </si>
  <si>
    <t>BROJ IZ EVIDENCIJE UGOVORA</t>
  </si>
  <si>
    <t>RAZLOG             VIŠE/MANJE PLAĆANJA</t>
  </si>
  <si>
    <t>KONAČNI IZNOS KOJI JE NARUČITELJ PLATIO                                                                              (S PDV-OM)</t>
  </si>
  <si>
    <t>Jednostavna nabava</t>
  </si>
  <si>
    <t>Ugovor o pružanju poštanskih usluga</t>
  </si>
  <si>
    <t>Ugovor o korištenju i održavanju SPI računalnih programa</t>
  </si>
  <si>
    <t>Računalna oprema</t>
  </si>
  <si>
    <t>Ugovor o nabavi i isporuci fotokopirnog papira</t>
  </si>
  <si>
    <t>Ugovor o nabavi i isporuci tonera za pisače</t>
  </si>
  <si>
    <t>Ugovor o kupoprodaji motornog vozila</t>
  </si>
  <si>
    <t xml:space="preserve">Otvoreni postupak </t>
  </si>
  <si>
    <t>781/23 i 3/24</t>
  </si>
  <si>
    <t>Usluga privatne zaštite tijekom održavanja manifestacije Advent u planinarskom gradu 2023.g.</t>
  </si>
  <si>
    <t>757/23 i 4/24</t>
  </si>
  <si>
    <t>Usluga najma i upravljanja mobilnim klizalištem</t>
  </si>
  <si>
    <t>6/24</t>
  </si>
  <si>
    <t>Usluga koordinatora II zaštite na radu tijekom izvođenja radova izgradnje podružnice DV Ivančice Ivanec u Radovanu</t>
  </si>
  <si>
    <t>11.01.2024.</t>
  </si>
  <si>
    <t>Otvoreni postupak</t>
  </si>
  <si>
    <t>7/24</t>
  </si>
  <si>
    <t>Usluga stručnog nadzora građenja nad radovima izgradnje podružnice DV Ivančice Ivanec u Radovanu</t>
  </si>
  <si>
    <t>12.01.2024.</t>
  </si>
  <si>
    <t>8/24</t>
  </si>
  <si>
    <t>Ugovor o uslugama administracije i programerskog održavanja web stranice Grada Ivanca</t>
  </si>
  <si>
    <t>68/24</t>
  </si>
  <si>
    <t>Ugovor o usluzi projektantskog nadzora nad izvođenjem radova izgradnje podružnice DV Ivančice Ivanec u Radovanu</t>
  </si>
  <si>
    <t>01.02.2024.</t>
  </si>
  <si>
    <t>69/24</t>
  </si>
  <si>
    <t>88/24</t>
  </si>
  <si>
    <t>89/24</t>
  </si>
  <si>
    <t>Ugovor o radovima - izgradnja podružnice DV Ivančice Ivanec u Radovanu</t>
  </si>
  <si>
    <t>130/24</t>
  </si>
  <si>
    <t xml:space="preserve">Proizvodnja klonova i izdavanje certifikata Ivanečke lipe </t>
  </si>
  <si>
    <t>08.02.2024.</t>
  </si>
  <si>
    <t>139/24</t>
  </si>
  <si>
    <t>12.02.2024.</t>
  </si>
  <si>
    <t>173/24</t>
  </si>
  <si>
    <t>22.02.2024.</t>
  </si>
  <si>
    <t>206/24</t>
  </si>
  <si>
    <t>Ugovor o pružanju usluge animacijskih sadržaja za djecu 
povodom Dana Grada Ivanca</t>
  </si>
  <si>
    <t>08.03.2024.</t>
  </si>
  <si>
    <t>222/24</t>
  </si>
  <si>
    <t xml:space="preserve">Modernizacija javne rasvjete - stručni nadzor </t>
  </si>
  <si>
    <t>11.03.2024.</t>
  </si>
  <si>
    <t>15.01.2024.</t>
  </si>
  <si>
    <t>337/24</t>
  </si>
  <si>
    <t>Ugovor o nabavi i implementaciji sustava „Jedinstvenog računa riznice“</t>
  </si>
  <si>
    <t>20.03.2024.</t>
  </si>
  <si>
    <t>345/24</t>
  </si>
  <si>
    <t xml:space="preserve">Ugovor o opremanju Dječjeg vrtića Ivančice Ivanec - Grupa 1 - unutarnja oprema za dječji vrtić </t>
  </si>
  <si>
    <t>02.04.2024.</t>
  </si>
  <si>
    <t>346/24</t>
  </si>
  <si>
    <t xml:space="preserve">Ugovor o opremanju Dječjeg vrtića Ivančice Ivanec - Grupa 2 - vanjska oprema za dječje igralište </t>
  </si>
  <si>
    <t>08.04.2024.</t>
  </si>
  <si>
    <t>352/24</t>
  </si>
  <si>
    <t>Ugovor o uređenju staza na novom groblju u Ivancu</t>
  </si>
  <si>
    <t>29.03.2024.</t>
  </si>
  <si>
    <t xml:space="preserve">Jednostavna nabava </t>
  </si>
  <si>
    <t>373/24</t>
  </si>
  <si>
    <t>Ugovor o izradi izvedbenog projekta sustava video nadzora javnih površina Grada Ivanca</t>
  </si>
  <si>
    <t>05.04.2024.</t>
  </si>
  <si>
    <t>375/24</t>
  </si>
  <si>
    <t>Ugovor o licenciji i pretplati na software SOM Natječaj</t>
  </si>
  <si>
    <t>376/24</t>
  </si>
  <si>
    <t>09.04.2024.</t>
  </si>
  <si>
    <t>400/24</t>
  </si>
  <si>
    <t>Ugovor o  uređenju neodržavanih parcela putem trećih osoba 
(Grupa 1- Malčiranje, Grupa 2- Ručno uklanjanje)</t>
  </si>
  <si>
    <t>12.04.2024.</t>
  </si>
  <si>
    <t>0,50 eura/m2 - malčiranje      130,00 eura- ručno uklanjanje</t>
  </si>
  <si>
    <t>403/24</t>
  </si>
  <si>
    <t>Geodetska situacija -podloga za procjenu utjecaja poplava na području uz tok potoka Željeznica - dopuna</t>
  </si>
  <si>
    <t>15.04.2024.</t>
  </si>
  <si>
    <t>405/24</t>
  </si>
  <si>
    <t>Ugovor o izradi Plana rasvjete</t>
  </si>
  <si>
    <t>16.04.2024.</t>
  </si>
  <si>
    <t>418/24</t>
  </si>
  <si>
    <t>Ugovor o održavanju GIS sustava Grada Ivanca</t>
  </si>
  <si>
    <t>29.04.2024.</t>
  </si>
  <si>
    <t>410/24</t>
  </si>
  <si>
    <t>Implementacija platnih usluga u poslovanje</t>
  </si>
  <si>
    <t>01.05.2024.</t>
  </si>
  <si>
    <t>411/24</t>
  </si>
  <si>
    <t>Implementacija eDokumenata u poslovanje</t>
  </si>
  <si>
    <t>430/24</t>
  </si>
  <si>
    <t xml:space="preserve">Javna rasvjeta u Ulici Ivana Gundulića - gradnja  </t>
  </si>
  <si>
    <t>20.05.2024.</t>
  </si>
  <si>
    <t>441/24</t>
  </si>
  <si>
    <t>Modernizacija nerazvrstanih cesta - stručni nadzor</t>
  </si>
  <si>
    <t>442/24</t>
  </si>
  <si>
    <t>Uređenje Ulice I. Gundulića u Ivancu  - stručni nadzor</t>
  </si>
  <si>
    <t>445/24</t>
  </si>
  <si>
    <t>Ugovor o usluzi izrade idejnog rješenja i glavnog projekta za izgradnju pješačke staze s pripadnim pješačkim mostovima oko dva sjeverna jezera u Ivancu</t>
  </si>
  <si>
    <t>448/24</t>
  </si>
  <si>
    <t>Ugovor o usluzi izrade projektne dokumentacije za izgradnju pomoćnog objekta uz postojeću etno kuću u Bedencu</t>
  </si>
  <si>
    <t>05.06.2024.</t>
  </si>
  <si>
    <t>455/24</t>
  </si>
  <si>
    <t>06.06.2024.</t>
  </si>
  <si>
    <t>458/24</t>
  </si>
  <si>
    <t xml:space="preserve">Prometna infrastruktura zone Gmajna u Ivancu – pripremni radovi - gradnja  </t>
  </si>
  <si>
    <t>460/24</t>
  </si>
  <si>
    <t>Uređenje kontaktne zone Ulice biskupa Marka Culeja - pripremni radovi</t>
  </si>
  <si>
    <t>10.06.2024.</t>
  </si>
  <si>
    <t>462/24</t>
  </si>
  <si>
    <t>11.06.2024.</t>
  </si>
  <si>
    <t>Otvoreni postupak nabave</t>
  </si>
  <si>
    <t>468/24</t>
  </si>
  <si>
    <t>13.06.2024.</t>
  </si>
  <si>
    <t>472/24</t>
  </si>
  <si>
    <t>Produžetak Kolodvorske ulice - projektna dokumentacija (Idejni projekt)</t>
  </si>
  <si>
    <t>14.06.2024.</t>
  </si>
  <si>
    <t>474/24</t>
  </si>
  <si>
    <t>Ugovor o isporuci i montaži opreme za video nadzor javnih površina Grada Ivanca</t>
  </si>
  <si>
    <t>17.06.2024.</t>
  </si>
  <si>
    <t>486/24</t>
  </si>
  <si>
    <t>Lokalne ceste (Osečka)-nadzor</t>
  </si>
  <si>
    <t>25.06.2024.</t>
  </si>
  <si>
    <t>487/24</t>
  </si>
  <si>
    <t>Strategija zelene urbane obnove - projektna dokumentacija</t>
  </si>
  <si>
    <t>490/24</t>
  </si>
  <si>
    <t xml:space="preserve">Autobusno stajalište ( Jerovec) - gradnja </t>
  </si>
  <si>
    <t>27.06.2024.</t>
  </si>
  <si>
    <t>495/24</t>
  </si>
  <si>
    <t>Elaborat evidentiranja komunalne infrastrukture - nerazvrstane ceste</t>
  </si>
  <si>
    <t>11.1.2024.</t>
  </si>
  <si>
    <t>09.02.2024.</t>
  </si>
  <si>
    <t>Izrada druge procjene vrijednosti nekretnina za naknadu štete na trajnim nasadima</t>
  </si>
  <si>
    <t>26.02.2024.</t>
  </si>
  <si>
    <t>27.02.2024.</t>
  </si>
  <si>
    <t>28.02.2024.</t>
  </si>
  <si>
    <t>07.03.2024.</t>
  </si>
  <si>
    <t>Žardinjere za terasu Centra za posjetitelje Kukuljević</t>
  </si>
  <si>
    <t>07.06.2024.</t>
  </si>
  <si>
    <t>KONAČNI IZNOS KOJI JE NARUČITELJ PLATIO                                                                              (bez PDV-a)</t>
  </si>
  <si>
    <t>19.02.2024.</t>
  </si>
  <si>
    <t>16.02.2024.</t>
  </si>
  <si>
    <t>30.04.2024.</t>
  </si>
  <si>
    <t>17.07.2024.</t>
  </si>
  <si>
    <t>01.10.2024.</t>
  </si>
  <si>
    <t>07.10.2024.</t>
  </si>
  <si>
    <t>22.10.2024.</t>
  </si>
  <si>
    <t>25.09.2024.</t>
  </si>
  <si>
    <t>09.08.2024.</t>
  </si>
  <si>
    <t>20.06.2024.</t>
  </si>
  <si>
    <t>20.08.2024.</t>
  </si>
  <si>
    <t>23.10.2024.</t>
  </si>
  <si>
    <t>16.10.2024.</t>
  </si>
  <si>
    <t>23.09.2024.</t>
  </si>
  <si>
    <t>19.04.2024.</t>
  </si>
  <si>
    <t>03.06.2024.</t>
  </si>
  <si>
    <t>11.10.2024.</t>
  </si>
  <si>
    <t>30.06.2024.</t>
  </si>
  <si>
    <t>Pregovarački postupak bez prethodne objave</t>
  </si>
  <si>
    <t>Sanacija klizišta na nerazvrstanoj cesti u Margečanu (Cvjetna ulica) – Dopuna projektne dokumentacije</t>
  </si>
  <si>
    <t>Modernizacija nerazvrstanih cesta na području Grada Ivanca u 2024. godini - gradnja</t>
  </si>
  <si>
    <t>NARUDŽBENICE</t>
  </si>
  <si>
    <t>Aeks d.o.o.,                                                                                         Omladinska 45, Ivanić-Grad,                             OIB: 64811851682</t>
  </si>
  <si>
    <t>MIPCRO d.o.o.,                                            Adalberta Georgijevića 3, Ivanec,                                       OIB: 74266568215</t>
  </si>
  <si>
    <t>LEXPERA d.o.o.                                                      Tuškanova 37, Zagreb,                                                       OIB: 79506290597</t>
  </si>
  <si>
    <t>Aris d.o.o.                                                                  Frana Supila 50 a, Varaždin,                               OIB: 14886985205</t>
  </si>
  <si>
    <t>Ministarstvo prostornog uređenja, graditeljstva i državne imovine, Visoko procjeniteljsko povjerenstvo,                                                 Ulica Republike Austrije 14, Zagreb,                                                                               OIB: 95093210687</t>
  </si>
  <si>
    <t>Limas d.o.o.,                                                      Obrtnička 21, Sveta Nedjelja,                               OIB: 53603878304</t>
  </si>
  <si>
    <t>EV.BR.IZ PLANA NABAVE</t>
  </si>
  <si>
    <t>PROCJENJENA VRIJEDNOST NABAVE                     (BEZ PDV-A)</t>
  </si>
  <si>
    <t>OZNAKA CPV RIJEČNIKA</t>
  </si>
  <si>
    <t>BROJ OBJAVE                IZ EOJN</t>
  </si>
  <si>
    <t>ROK</t>
  </si>
  <si>
    <t>NAPOMENA</t>
  </si>
  <si>
    <t>VRSTA              POSTUPKA</t>
  </si>
  <si>
    <t>73/23</t>
  </si>
  <si>
    <t>57/23</t>
  </si>
  <si>
    <t>1/24</t>
  </si>
  <si>
    <t>25/24</t>
  </si>
  <si>
    <t>19/24</t>
  </si>
  <si>
    <t>16/24</t>
  </si>
  <si>
    <t>72/23</t>
  </si>
  <si>
    <t>75/24</t>
  </si>
  <si>
    <t>103/24</t>
  </si>
  <si>
    <t>104/24</t>
  </si>
  <si>
    <t>15/24</t>
  </si>
  <si>
    <t>22/24</t>
  </si>
  <si>
    <t>111/24</t>
  </si>
  <si>
    <t>20/24</t>
  </si>
  <si>
    <t>110/24</t>
  </si>
  <si>
    <t>06/24</t>
  </si>
  <si>
    <t>77/24</t>
  </si>
  <si>
    <t>33/24</t>
  </si>
  <si>
    <t>108/24</t>
  </si>
  <si>
    <t>113/24</t>
  </si>
  <si>
    <t>112/24</t>
  </si>
  <si>
    <t>65/24</t>
  </si>
  <si>
    <t>64/24</t>
  </si>
  <si>
    <t>45/24</t>
  </si>
  <si>
    <t>126/24</t>
  </si>
  <si>
    <t>117/24</t>
  </si>
  <si>
    <t>54/24</t>
  </si>
  <si>
    <t>120/24</t>
  </si>
  <si>
    <t>63/24</t>
  </si>
  <si>
    <t>26/24</t>
  </si>
  <si>
    <t>131/24</t>
  </si>
  <si>
    <t>21/24</t>
  </si>
  <si>
    <t>39/24</t>
  </si>
  <si>
    <t>29/24</t>
  </si>
  <si>
    <t>46/24</t>
  </si>
  <si>
    <t>48/24</t>
  </si>
  <si>
    <t>797100000-4</t>
  </si>
  <si>
    <t>14.01.2024.</t>
  </si>
  <si>
    <t>Dodatak br. 1 Ugovoru br. 781/23 - produžetak roka pružanja usluge</t>
  </si>
  <si>
    <t>79952100-3</t>
  </si>
  <si>
    <t>Dodatak br. 1 Ugovoru br. 757/23 - produžetak roka pružanja usluge, bez uvećanja cijene ugovora</t>
  </si>
  <si>
    <t>71521000-6</t>
  </si>
  <si>
    <t>Grupa 1 predmeta nabave</t>
  </si>
  <si>
    <t>Grupa 2 predmeta nabave</t>
  </si>
  <si>
    <t>18.01.2024.-18.01.2025.</t>
  </si>
  <si>
    <t>71247000-1</t>
  </si>
  <si>
    <t>71248000-8</t>
  </si>
  <si>
    <t>14 mjeseci</t>
  </si>
  <si>
    <t>50324100-3</t>
  </si>
  <si>
    <t>12 mjeseci</t>
  </si>
  <si>
    <t>45214100-1</t>
  </si>
  <si>
    <t>12 mjeseci od uvođenja u posao</t>
  </si>
  <si>
    <t>kraj 2025.</t>
  </si>
  <si>
    <t>Wonderland factory j.d.o.o., Dankovečka 8, Zagreb,                                       OIB: 06672841436</t>
  </si>
  <si>
    <t>Natillum d.o.o.,                                                 Tenina ulica 4, Vinkovci,                                                                  OIB: 66600467059</t>
  </si>
  <si>
    <t>Building d.o.o.,                                                           Trg bana Jelačića 14, Varaždin,                    OIB: 03710921437</t>
  </si>
  <si>
    <t>Nordo, obrt za kreativne usluge,                            vl. Tihomir Koren, Ključ,                                      Viktora Čolje 80, Novi Marof,                          OIB: 00629736098</t>
  </si>
  <si>
    <t>Aris d.o.o.,                                                                Frana Supila 50a, Varaždin,                                OIB: 14886985205</t>
  </si>
  <si>
    <t>HP-Hrvatska pošta d.d.,              Poštanska ulica 9, Velika Gorica,                                   OIB: 87311810356</t>
  </si>
  <si>
    <t>Mipcro d.o.o.,                                                                   Adalberta Georgijevića 3, Ivanec,                        OIB: 74266568215</t>
  </si>
  <si>
    <t>Hrvatski šumarski institut,                               Cvjetno Naselje 41, Jastrebarsko,                         OIB 13579392023</t>
  </si>
  <si>
    <t>Libusoft Cicom d.o.o.                                                  Remetinečka cesta 7a, Zagreb,                        OIB: 14506572540</t>
  </si>
  <si>
    <t>10 dana</t>
  </si>
  <si>
    <t>Auto centar Kos d.o.o.,                Cehovska 13, Varaždin,                                      OIB: 33437375299</t>
  </si>
  <si>
    <t>od 17.06. do 23.06.2024.</t>
  </si>
  <si>
    <t>7 mjeseci od uvođenja u posao</t>
  </si>
  <si>
    <t>TESLA d.o.o.,                                              Horvatsko 18, Ivanec,                                              OIB: 24079480259</t>
  </si>
  <si>
    <t>Iznos PPMV-a 1.089,45 eura</t>
  </si>
  <si>
    <t>9 mjeseci</t>
  </si>
  <si>
    <t>39161000-8</t>
  </si>
  <si>
    <t>5 mjeseci (planirano od 1.8.-1.9.2024.)</t>
  </si>
  <si>
    <t>37535200-9</t>
  </si>
  <si>
    <t>45112711-2</t>
  </si>
  <si>
    <t>60 kalendarskih dana</t>
  </si>
  <si>
    <t>30 dana</t>
  </si>
  <si>
    <t>10 mjeseci</t>
  </si>
  <si>
    <t>do 31.12.2024.</t>
  </si>
  <si>
    <t>71250000-5</t>
  </si>
  <si>
    <t>60 dana</t>
  </si>
  <si>
    <t>90 dana</t>
  </si>
  <si>
    <t>01.05.2024.- 30.04.2025.</t>
  </si>
  <si>
    <t>36 mjeseci</t>
  </si>
  <si>
    <t>4 mjeseca</t>
  </si>
  <si>
    <t>71242000-1</t>
  </si>
  <si>
    <t xml:space="preserve">5 mjeseci </t>
  </si>
  <si>
    <t>71242000-6</t>
  </si>
  <si>
    <t xml:space="preserve">15 dana za izradu idejnog rješenja, 20 dana od izdavanja posebnih uvjeta </t>
  </si>
  <si>
    <t>Uređenje dječjih igrališta - oprema</t>
  </si>
  <si>
    <t>24 mjeseca</t>
  </si>
  <si>
    <t>180 kalendarskih dana</t>
  </si>
  <si>
    <t>90 kalendarskih dana</t>
  </si>
  <si>
    <t>Mehaničko-kemijsko čišćenje te iskop i zbrinjavanje spremnika za lož ulje na lokaciji DV Ivančice Ivanec</t>
  </si>
  <si>
    <t>Izrada i montaža novih fasadnih prozora na objektu zgrade Gradske uprave Grada Ivanca</t>
  </si>
  <si>
    <t>Pretplata IUS INFO za 5 korisnika (od 27.2.2024.-26.2.2025.)</t>
  </si>
  <si>
    <t>Izrada reklamnog roll up bannera- vizualno rješenje vrtić Radovan</t>
  </si>
  <si>
    <t>Izrada i dostava uredskog namještaja</t>
  </si>
  <si>
    <t>Scan uređaj - za pismohranu</t>
  </si>
  <si>
    <t>04.01.2024.</t>
  </si>
  <si>
    <t>29.05.2024.</t>
  </si>
  <si>
    <t>27.05.2024.</t>
  </si>
  <si>
    <t>05.01.2024.</t>
  </si>
  <si>
    <t>18.01.2024.</t>
  </si>
  <si>
    <t>U tijeku</t>
  </si>
  <si>
    <t>ARSENAL GRUPA D.O.O.,                                 Pavlinska 5,  Varaždin,                            OIB: 18630995889</t>
  </si>
  <si>
    <t>„FRIŠČIĆ“ trgovina i usluge,                          Vladimira Nazora 3/5, Ivanec                   OIB: 18223996310</t>
  </si>
  <si>
    <t>Virtus Sport i Promocija d.o.o.,                          Borčec 44, Zagreb,                                                           OIB: 80273758960</t>
  </si>
  <si>
    <t>Libusoft Cicom d.o.o.,                                         Remetinečka cesta 7a,  Zagreb,                       OIB: 14506572540</t>
  </si>
  <si>
    <t>Astreja plus d.o.o.,                                                 Karlovačka cesta 4j, Zagreb,                          OIB: 91448726740</t>
  </si>
  <si>
    <t>Stribor oprema d.o.o.,                                                       Dekanj Peti 10, Bilje,                                        OIB: 53497347539</t>
  </si>
  <si>
    <t>Ivkom d.d. Ivanec,                                                 V. Nazora 96 b, Ivanec,                        OIB 31407797858</t>
  </si>
  <si>
    <t>Inter sig d.o.o.,                                                                         Koledovčina 8, Zagreb,                                  OIB: 32976865343</t>
  </si>
  <si>
    <t>FORTIS LABOR d.o.o.,                          Vrbani 31, Zagreb,                                             OIB 87607151174</t>
  </si>
  <si>
    <t>b.t.c. d.o.o.,                                                Ulica Gorčica 6, Nedelišće,                              OIB: 01260195608</t>
  </si>
  <si>
    <t>SPIN FOREST j.d.o.o.,                                                      S. Vukovića 6, Ivanec,                                             OIB 298724333778</t>
  </si>
  <si>
    <t>GEOIZMJERA d.o.o.,                                                                Ak. M. Maleza 3, Ivanec,                                          OIB: 63231099989</t>
  </si>
  <si>
    <t>TESLA d.o.o.,                                                       Horvatsko 18, Ivanec,                                           OIB: 24079480259</t>
  </si>
  <si>
    <t>Promet i prostor d.o.o.,                                   Dubovačka 38, Zagreb,                                           OIB 70482234704</t>
  </si>
  <si>
    <t>Elektronički računi d.o.o.,                              Simona Gregorčiča 8, Zagreb,                               OIB: 42889250808</t>
  </si>
  <si>
    <t>Ivkom d.d. Ivanec,                                                           V. Nazora 96 b, Ivanec,                                               OIB 31407797858</t>
  </si>
  <si>
    <t>Bomra d.o.o.,                                                Mozdernjak 37/A, Varaždin Breg,                                        OIB: 70728842961</t>
  </si>
  <si>
    <t>Bomra d.o.o.,                                                 Mozdernjak 37/A, Varaždin Breg,                               OIB: 70728842961</t>
  </si>
  <si>
    <t>Pre-con d.o.o.,                                                          Ulica hrvatskih branitelja 7, Varaždin, OIB: 51808332482</t>
  </si>
  <si>
    <t>Tripico d.o.o.,                                                                 Ulica R.Rajtera 4, Ivanec,                                        OIB: 41131029018</t>
  </si>
  <si>
    <t>Geos-info d.o.o.,                                                          Frana Supila 48, Varaždin,                                   OIB: 46736910523</t>
  </si>
  <si>
    <t>Građevinski obrt "Iskop",                                        vl. Gabrijela Kočet,                                        Klenovnik 24,                                                       OIB 57611522615</t>
  </si>
  <si>
    <t>Iskopi "MS" vl. Miroslav Šoštarek, Vuglovec 27, Ivanec,                                                          OIB 52562464057</t>
  </si>
  <si>
    <t>NISKOGRADNJA HUĐEK,                                          vl. Tomica Huđek,                                   Gospodarska ulica 20, Petrijanec,                                   OIB: 07408330248</t>
  </si>
  <si>
    <t>Ivkom d.d. Ivanec,                                                       V. Nazora 96 b, Ivanec,                                           OIB 31407797858</t>
  </si>
  <si>
    <t>Pre-con d.o.o.,                                                       Ulica hrvatskih branitelja 7, Varaždin, OIB: 51808332482</t>
  </si>
  <si>
    <t>Teltronic d.o.o.,                                                          Slavonska avenija 20 h, Zagreb,                         OIB: 50707156279</t>
  </si>
  <si>
    <t>Pre-con d.o.o.,                                                       Ulica hrvatskih branitelja 7, Varaždin,                                                                 OIB: 51808332482</t>
  </si>
  <si>
    <t>SATEC DIGITAL d.o.o.,                                           Anina  ulica 57, Zagreb,                                           OIB: 16152008619</t>
  </si>
  <si>
    <t>Ivkom d.d. Ivanec,                                                          V. Nazora 96 b, Ivanec,                                                   OIB 31407797858</t>
  </si>
  <si>
    <t>GEOIZMJERA d.o.o.,                                                                   Ak. M. Maleza 3, Ivanec,                                                  OIB: 63231099989</t>
  </si>
  <si>
    <t>79/24</t>
  </si>
  <si>
    <t>9/24</t>
  </si>
  <si>
    <t>2 mjeseca</t>
  </si>
  <si>
    <t>13/24</t>
  </si>
  <si>
    <t>14/24</t>
  </si>
  <si>
    <t>3 mjeseca</t>
  </si>
  <si>
    <t>109/24</t>
  </si>
  <si>
    <t>95/24</t>
  </si>
  <si>
    <t>Kaznionica u Lepoglavi,                                           Hrvatskih pavlina 1, Lepoglava,                                   OIB: 10236446484</t>
  </si>
  <si>
    <t>NET Computers, vl. Davor Varga,                                  Vrtna 11, Trnovec Bartolovečki, Trnovec,                                                              OIB: 34270211531</t>
  </si>
  <si>
    <t>133/24</t>
  </si>
  <si>
    <t>18 dana</t>
  </si>
  <si>
    <t>25.01.2024.</t>
  </si>
  <si>
    <t>31.01.2024.</t>
  </si>
  <si>
    <t>14.02.2024.</t>
  </si>
  <si>
    <t>2023/S 0F2-0042351</t>
  </si>
  <si>
    <t>2024/S F03-0000055</t>
  </si>
  <si>
    <t>2023/S 0F2-0041732</t>
  </si>
  <si>
    <t>2024/S F02-0000189</t>
  </si>
  <si>
    <t>2024/S F02-0004008</t>
  </si>
  <si>
    <t xml:space="preserve">jednostavna nabava </t>
  </si>
  <si>
    <t>jednostavna nabava</t>
  </si>
  <si>
    <t>otvoreni postupak</t>
  </si>
  <si>
    <t>TESLA d.o.o., Horvatsko 18, 42240 Ivanec, OIB: 24079480259</t>
  </si>
  <si>
    <t>Ivkom d.d. Ivanec, V. Nazora 96 b, 42240 Ivanec, OIB 31407797858</t>
  </si>
  <si>
    <t xml:space="preserve">30 dana </t>
  </si>
  <si>
    <t>SPIN FORESTj.d.o.o., S. Vukovića 6, 42240 Ivanec, OIB 298724333778</t>
  </si>
  <si>
    <t>GEOIZMJERA d.o.o., Ak. M. Maleza 3, Ivanec,   OIB: 63231099989</t>
  </si>
  <si>
    <t>Promet i prostor d.o.o., Dubovačka 38, 10000 Zagreb, OIB 70482234704</t>
  </si>
  <si>
    <t>Bombra d.o.o., Mozdernjak 37/A, Varaždin Breg, OIB: 70728842961</t>
  </si>
  <si>
    <t>Pre-con d.o.o., Ulica hrvatskih branitelja 7, Varaždin, OIB: 51808332482</t>
  </si>
  <si>
    <t>Geos-info d.o.o., Frana Supila 48, Varaždin, OIB: 46736910523</t>
  </si>
  <si>
    <t>NISKOGRADNJA HUĐEK, vl. Tomica Huđek, Gospodarska ulica 20, 42206 Petrijanec, OIB: 07408330248</t>
  </si>
  <si>
    <t>44/24</t>
  </si>
  <si>
    <t>496/24</t>
  </si>
  <si>
    <t xml:space="preserve">Uređenje Ulice Ivana Gundulića u Ivancu </t>
  </si>
  <si>
    <t>01.07.2024.</t>
  </si>
  <si>
    <t>123/24</t>
  </si>
  <si>
    <t>539/24</t>
  </si>
  <si>
    <t>Ugovor o usluzi stručnog nadzora građenja i koordinatora II zaštite na radu tijekom izvođenja radova energetske obnove zgrade javne i društvene namjene u Salinovcu</t>
  </si>
  <si>
    <t>11.07.2024.</t>
  </si>
  <si>
    <t>Studio Nexar d.o.o., Ulica akademika Mirka Maleza 30, Ivanec, OIB: 95758443121</t>
  </si>
  <si>
    <t>125/24</t>
  </si>
  <si>
    <t>540/24</t>
  </si>
  <si>
    <t>Ugovor o pružanju usluge stručnog nadzora građenja nad izgradnjom 
Rekreacijskog centra Lančić-Knapić</t>
  </si>
  <si>
    <t>8 mjeseci</t>
  </si>
  <si>
    <t>Studio Nexar d.o.o., Ul. Ak.Mirka Maleza 30, Ivanec, OIB: 95758443121</t>
  </si>
  <si>
    <t>121/24</t>
  </si>
  <si>
    <t>541/24</t>
  </si>
  <si>
    <t>Ugovor o radovima - energetska obnova zgrade javne i društvene namjene u Salinovcu</t>
  </si>
  <si>
    <t>16.07.2024.</t>
  </si>
  <si>
    <t xml:space="preserve">otvoreni postupak </t>
  </si>
  <si>
    <t>Zajednica ponuditelja Graditeljstvo, Andrija Grabar, Ivanec, Varaždinska 7/a, OIB: 54386125775 i ISF d.o.o., Varaždinska 52, Ivanec, OIB: 55974487189</t>
  </si>
  <si>
    <t>122/24</t>
  </si>
  <si>
    <t>542/24</t>
  </si>
  <si>
    <t>Ugovor o usluzi projektantskog nadzora nad izvođenjem radova energetske obnove zgrade javne i društvene namjene u Salinovcu</t>
  </si>
  <si>
    <t>IPC-inženjering d.o.o., Ulica ak. Mirka Maleza 30 A, 42240 Ivanec, OIB: 93379380828</t>
  </si>
  <si>
    <t>118/24</t>
  </si>
  <si>
    <t>546/24</t>
  </si>
  <si>
    <t xml:space="preserve">Sanacija klizišta na nerazvrstanoj cesti u Margečanu (Cvjetna ulica) - gradnja </t>
  </si>
  <si>
    <t>18.07.2024.</t>
  </si>
  <si>
    <t>ENIGMA d.o.o., Hrvatskih pavlina 7, Lepoglava, OIB: 50172303832</t>
  </si>
  <si>
    <t>46/23</t>
  </si>
  <si>
    <t>547/24</t>
  </si>
  <si>
    <t>Poboljšanje energetske učinkovitosti sustava javne rasvjete na području Grada Ivanca</t>
  </si>
  <si>
    <t>otvoreni postupak javne nabave velike vrijednosti</t>
  </si>
  <si>
    <t>5 mjeseci od uvođenja u posao</t>
  </si>
  <si>
    <t>Zajednica ponuditelja Kolektor sisteh d.o.o., Ivanićgradska ulica 62, 10000 Zagreb, OIB:36901334852 i Random d.o.o., Zoranićeva 61, 21210 Solin, OIB: 88668474687</t>
  </si>
  <si>
    <t>42/24</t>
  </si>
  <si>
    <t>548/24</t>
  </si>
  <si>
    <t xml:space="preserve">Sanacija klizišta na nerazvrstanim cestama  - projektna dokumentacija </t>
  </si>
  <si>
    <t>23.07.2024.</t>
  </si>
  <si>
    <t>124/24</t>
  </si>
  <si>
    <t>550/24</t>
  </si>
  <si>
    <t>Ugovor o usluzi upravljanja projektom i administracija - energetska obnova zgrade javne i društvene namjene u Salinovcu</t>
  </si>
  <si>
    <t>18 mjeseci</t>
  </si>
  <si>
    <t>Poslovna zona Ivanec d.o.o., Trg hrvatskih ivanovaca 9b, 42240 Ivanec, OIB: 87283813100</t>
  </si>
  <si>
    <t>84/24</t>
  </si>
  <si>
    <t>551/24</t>
  </si>
  <si>
    <t>Ugovor o izvođenju radova na izgradnji Rekreacijskog centra Lančić-Knapić</t>
  </si>
  <si>
    <t>29.07.2024.</t>
  </si>
  <si>
    <t>2024/S F02-0005239</t>
  </si>
  <si>
    <t>6 mjeseci</t>
  </si>
  <si>
    <t>TTG d.o.o., Donja Višnjica 1g, 42250 Lepoglava, OIB: 32988756209</t>
  </si>
  <si>
    <t>82/24</t>
  </si>
  <si>
    <t>553/24</t>
  </si>
  <si>
    <t>Ugovor o radovima sanacije arheološkog nalazišta Stari grad - I. faza</t>
  </si>
  <si>
    <t>ISF d.o.o., Varaždinska 52, 42240 Ivanec, OIB: 55974487189</t>
  </si>
  <si>
    <t>24/24</t>
  </si>
  <si>
    <t>554/24</t>
  </si>
  <si>
    <t>Ugovor o usluzi ispitivanja zrakopropusnosti i usluzi energetskog pregleda i izrade energetskog certifikata za zgradu Dječji vrtić Ivančice Ivanec - dogradnja</t>
  </si>
  <si>
    <t>do 1.9.2024.</t>
  </si>
  <si>
    <t>555/24</t>
  </si>
  <si>
    <t>do 1.4.2025.</t>
  </si>
  <si>
    <t>36/24</t>
  </si>
  <si>
    <t>583/24</t>
  </si>
  <si>
    <t>Lokalne ceste - gradanja (Osečka)</t>
  </si>
  <si>
    <t>19.08.2024.</t>
  </si>
  <si>
    <t>105/24</t>
  </si>
  <si>
    <t>586/24</t>
  </si>
  <si>
    <t>Modernizacija javne rasvjete - kontrolna ispitivanja električnih instalacija</t>
  </si>
  <si>
    <t>21.08.2024.</t>
  </si>
  <si>
    <t xml:space="preserve">40 dana od završetka projekta Modernizacije javne rasvjete </t>
  </si>
  <si>
    <t>106/24</t>
  </si>
  <si>
    <t>587/24</t>
  </si>
  <si>
    <t>Modernizacija javne rasvjete - kontrolna ispitivanja svjetlotehnička</t>
  </si>
  <si>
    <t>107/24</t>
  </si>
  <si>
    <t>589/24</t>
  </si>
  <si>
    <t xml:space="preserve">Modernizacija javne rasvjete - projektantski nadzor i projekt izvedenog stanja </t>
  </si>
  <si>
    <t>22.08.2024.</t>
  </si>
  <si>
    <t>23/24</t>
  </si>
  <si>
    <t>590/24</t>
  </si>
  <si>
    <t>Opremanje Dječjeg vrtića "Ivančice" Ivanec u Radovanu</t>
  </si>
  <si>
    <t>02.09.2024.</t>
  </si>
  <si>
    <t>01.05.2025.</t>
  </si>
  <si>
    <t>Oprema Radman d.o.o., Velikopoljska 29, Zagreb, OIB: 27290068263</t>
  </si>
  <si>
    <t>135/24</t>
  </si>
  <si>
    <t>591/24</t>
  </si>
  <si>
    <t>Ugovor o usluzi izvođenja edukativnih aktivnosti - STEAM radionice za djecu</t>
  </si>
  <si>
    <t>15.07.2025.</t>
  </si>
  <si>
    <t xml:space="preserve">KaBeSa, obrt za obrazovanje i poučavanje, vl. Karolina Besek Sakalj, Stažnjevec 52 a, Ivanec, OIB: 70054399739 </t>
  </si>
  <si>
    <t>129/24</t>
  </si>
  <si>
    <t>598/24</t>
  </si>
  <si>
    <t>Ugovor u usluzi tehničke podrške za organizaciju manifestacije Dani grada Ivanca 2024</t>
  </si>
  <si>
    <t>09.06.2024.</t>
  </si>
  <si>
    <t>137/24</t>
  </si>
  <si>
    <t>601/24</t>
  </si>
  <si>
    <t xml:space="preserve">Oborinska odvodnja dijela Ulice Lj. Gaja u Ivancu - projektna dokumentacija </t>
  </si>
  <si>
    <t>16.09.2024.</t>
  </si>
  <si>
    <t>138/24</t>
  </si>
  <si>
    <t>605/24</t>
  </si>
  <si>
    <t>Proširenje raskrižja Ulice Kozjak i Ulice R. Rajtera - gradnja</t>
  </si>
  <si>
    <t xml:space="preserve">Iskopi "MS" vl. Miroslav Šoštarek, Vuglovec 27, 42240 Ivanec, OIB 52562464057 </t>
  </si>
  <si>
    <t>606/24</t>
  </si>
  <si>
    <t xml:space="preserve">Proširenje raskrižja Ulice Stjepana Vukovića i Ulice žrtava hrvatskih domovinskih ratova - gradnja </t>
  </si>
  <si>
    <t>41/24</t>
  </si>
  <si>
    <t>621/24</t>
  </si>
  <si>
    <t xml:space="preserve">Sanacija klizišta na nerazvrstanim cestama (NC 2-155 Knapić) - stručni nadzor </t>
  </si>
  <si>
    <t>19.9.2024.</t>
  </si>
  <si>
    <t>141/24</t>
  </si>
  <si>
    <t>624/24</t>
  </si>
  <si>
    <t>Ugovor o isporuci stolica za Društveni dom Stažnjevec i Cerje Tužno</t>
  </si>
  <si>
    <t>18.09.2024.</t>
  </si>
  <si>
    <t xml:space="preserve">Kaznionica u Lepoglavi, Lepoglava, Hrvatskih pavlina 1, OIB: 10236446484 </t>
  </si>
  <si>
    <t>40/24</t>
  </si>
  <si>
    <t>625/24</t>
  </si>
  <si>
    <t>Sanacija klizišta na nerazvrstanim cestama -gradnja (NC 2-155 Knapić)</t>
  </si>
  <si>
    <t>142/24</t>
  </si>
  <si>
    <t>627/24</t>
  </si>
  <si>
    <t xml:space="preserve">Oborinska odvodnja nerazvrstane ceste u Bedencu - gradnja </t>
  </si>
  <si>
    <t>30/24</t>
  </si>
  <si>
    <t>630/24</t>
  </si>
  <si>
    <t xml:space="preserve">Park iza FINA-e u Ivancu - projektna dokumentacija </t>
  </si>
  <si>
    <t>116/24</t>
  </si>
  <si>
    <t>631/24</t>
  </si>
  <si>
    <t xml:space="preserve">Geodetski elaborat  - Zona C3 u Ivancu (dioba i spajanje katastarskih čestica) </t>
  </si>
  <si>
    <t>143/24</t>
  </si>
  <si>
    <t>633/24</t>
  </si>
  <si>
    <t xml:space="preserve">Održavanje poljoprivrednih površina (ošasna imovina) </t>
  </si>
  <si>
    <t>02.10.2024.</t>
  </si>
  <si>
    <t>31.12.2024.</t>
  </si>
  <si>
    <t>641/24</t>
  </si>
  <si>
    <t>1. Ugovor temeljem Okvirnog sporazuma br. 583/24- Lokalne ceste - gradnja Osečka</t>
  </si>
  <si>
    <t>14.10.2024.</t>
  </si>
  <si>
    <t>15.11.2024.</t>
  </si>
  <si>
    <t>144/24</t>
  </si>
  <si>
    <t>644/24</t>
  </si>
  <si>
    <t xml:space="preserve">Komunalna oprema - koševi na javnim površinama </t>
  </si>
  <si>
    <t>A&amp;M obrt za proizvodnju proizvoda od betona i trgovinu, vl. Miroslav Adžamić, Mokrička ulica 46, 10290 Zaprešić</t>
  </si>
  <si>
    <t>81/24</t>
  </si>
  <si>
    <t>648/24</t>
  </si>
  <si>
    <t>Ugovor pružanju usluge najma i upravljanja mobilnim klizalištem</t>
  </si>
  <si>
    <t>21.10.2024.</t>
  </si>
  <si>
    <t>od 29.11.2024. do 05.01.2025.</t>
  </si>
  <si>
    <t>VIRTUS SPORT I PROMOCIJA d.o.o., Borčec 44, Zagreb, OIB: 80273758960</t>
  </si>
  <si>
    <t>145/24</t>
  </si>
  <si>
    <t>648/25</t>
  </si>
  <si>
    <t>Ugovor o pružanju usluge najma popratne opreme i dodatnih usluga tijekom rada klizališta</t>
  </si>
  <si>
    <t>62/24</t>
  </si>
  <si>
    <t>654/24</t>
  </si>
  <si>
    <t>Rekonstrukcija parkirališta u Ulici Vladimira Nazora u Ivancu</t>
  </si>
  <si>
    <t>146/24</t>
  </si>
  <si>
    <t>655/24</t>
  </si>
  <si>
    <t>Ugovor o izvođenju radova na fasadi spremišta kod Stare škole u Salinovcu</t>
  </si>
  <si>
    <t>Graditeljstvo Grabar d.o.o.,                           Ivanec, Varaždinska 7 A,                                             OIB: 00706126940</t>
  </si>
  <si>
    <t>147/24</t>
  </si>
  <si>
    <t>661/24</t>
  </si>
  <si>
    <t>Ugovor o nabavi pagoda za potrebe manifestacija</t>
  </si>
  <si>
    <t>28.10.2024.</t>
  </si>
  <si>
    <t>Kudumija d.o.o., Bjelovar, Velike Sredice 161a, OIB: 94694539623</t>
  </si>
  <si>
    <t>152/24</t>
  </si>
  <si>
    <t>662/24</t>
  </si>
  <si>
    <t>Ugovor o izvođenju radova na demontaži pomoćnog objekta u Bedencu na k.č.br. 2454/2 i 2454/3 k.o. Jerovec u vlasništvu Grada</t>
  </si>
  <si>
    <t>ISKOPI MS, vl. Miroslav Šoštarek, Ivanec, Vuglovec 27, OIB: 52562464057</t>
  </si>
  <si>
    <t>60/24</t>
  </si>
  <si>
    <t>676/24</t>
  </si>
  <si>
    <t xml:space="preserve">Prometna infrastruktura sportskog centra Ivanec - projektna dokumentacija </t>
  </si>
  <si>
    <t>13.11.2024.</t>
  </si>
  <si>
    <t>149/24</t>
  </si>
  <si>
    <t>693/24</t>
  </si>
  <si>
    <t>Revidiranje baze podataka obveznika komunalne naknade naselja Lančić i Knapić</t>
  </si>
  <si>
    <t>156/24</t>
  </si>
  <si>
    <t>718/24</t>
  </si>
  <si>
    <t xml:space="preserve">Ugovor o uređenju nerazvrstane ceste u naselju Gačice (NC 3-311) </t>
  </si>
  <si>
    <t>3.12.2024.</t>
  </si>
  <si>
    <t xml:space="preserve">Iskopi "MS" vl. Miroslav Šoštarek, Vuglovec 27, 42240 Ivanec, OIB 52562464057  </t>
  </si>
  <si>
    <t>47/24</t>
  </si>
  <si>
    <t>864/24</t>
  </si>
  <si>
    <t xml:space="preserve">Ugovor o izradi projektne dokumentacije autobusno stajalište Osečka </t>
  </si>
  <si>
    <t>13.12.2024.</t>
  </si>
  <si>
    <t>3/24</t>
  </si>
  <si>
    <t>871/24</t>
  </si>
  <si>
    <t>Ugovor o pružanju usluge tiska gradskog lista „Ivanečke novine“
u 2025. godini</t>
  </si>
  <si>
    <t>17.12.2024.</t>
  </si>
  <si>
    <t>do 31.12.2025.</t>
  </si>
  <si>
    <t>KERSCHOFFSET d.o.o.,                                       Ježdovečka 112,                                             10250 Lučko - Zagreb,                                                    OIB: 84934386922</t>
  </si>
  <si>
    <t>19.12.2024.</t>
  </si>
  <si>
    <t>155/24</t>
  </si>
  <si>
    <t>929/24</t>
  </si>
  <si>
    <t>2024/S F02-0012257</t>
  </si>
  <si>
    <t>20 dana</t>
  </si>
  <si>
    <t>4/24</t>
  </si>
  <si>
    <t>930/24</t>
  </si>
  <si>
    <t>Ugovor o pružanju usluge distribucije gradskog lista „Ivanečke novine“ u 2025. godini</t>
  </si>
  <si>
    <t>20.12.2024.</t>
  </si>
  <si>
    <t>Lukavečki j.d.o.o.,                                Radovan, Lukavec 18,                              OIB: 96812380935</t>
  </si>
  <si>
    <t>72/24</t>
  </si>
  <si>
    <t>338/24</t>
  </si>
  <si>
    <t>Ugovor o obavljanju poslova deratizacije na području Grada Ivanca</t>
  </si>
  <si>
    <t>do 30. travnja 2024.</t>
  </si>
  <si>
    <t>Zavod za javno zdravstvo Varaždinske županije, Ivana Meštrovića 1/11, Varaždin, OIB 20184981156</t>
  </si>
  <si>
    <t>73/24</t>
  </si>
  <si>
    <t>339/24</t>
  </si>
  <si>
    <t>Ugovor o obavljanju poslova dezinsekcije na području Grada Ivanca</t>
  </si>
  <si>
    <t>20.03. 2024.</t>
  </si>
  <si>
    <t>od 20.03.2024. - 20.03.2025.</t>
  </si>
  <si>
    <t>izrada, dostava i postava klizinih vratiju - kuhinja</t>
  </si>
  <si>
    <t>9.01.2024.</t>
  </si>
  <si>
    <t>izrada stalka za zastave od inoxa</t>
  </si>
  <si>
    <t>Kaznionica u Lepoglavi, Hrvatskih pavlina 1, 42250 Lepoglava, OIB: 10236446484</t>
  </si>
  <si>
    <t>21.02.2024.</t>
  </si>
  <si>
    <t>produljenje domene i hosting usluge e-sjednice.eu</t>
  </si>
  <si>
    <t>Exabyte d.o.o., Trg kralja Tomislava 3, Varaždin, OIB: 85433267508</t>
  </si>
  <si>
    <t>136/24</t>
  </si>
  <si>
    <t>Iscrtavanje linija malonogometnih igrališta u Kaniži i Bedencu</t>
  </si>
  <si>
    <t>03.09.2024.</t>
  </si>
  <si>
    <t>2/24</t>
  </si>
  <si>
    <t>Tisak kalendara</t>
  </si>
  <si>
    <t>04.11.2024.</t>
  </si>
  <si>
    <t xml:space="preserve">Promidžbeni materijali za brendiranje </t>
  </si>
  <si>
    <t>153/24</t>
  </si>
  <si>
    <t>Izrada studije izvedivosti s analizom troškova i koristi za projekt „Opremanje muzeja planinarstva Grada Ivanca“ u svrhu prijave na javni poziv „Obnova javne kulturne infrastrukture“</t>
  </si>
  <si>
    <t>154/24</t>
  </si>
  <si>
    <t>Procjena učinka na načelo ravnopravnosti spolova i nediskriminacije</t>
  </si>
  <si>
    <t>Distribucija kalendara</t>
  </si>
  <si>
    <t>27.11.2024.</t>
  </si>
  <si>
    <t>97/24</t>
  </si>
  <si>
    <t>Božićno ukrašavanje Kino trga</t>
  </si>
  <si>
    <t>98/24</t>
  </si>
  <si>
    <t>Božićno ukrašavanje gradskog parka</t>
  </si>
  <si>
    <t xml:space="preserve">REGISTAR UGOVORA U JAVNOJ I JEDNOSTAVNOJ NABAVI od 01.01. DO 31.12.2024. GODINE </t>
  </si>
  <si>
    <t>STOL-INTERIJER d.o.o., Jerovec 25, 42240 Ivanec, OIB: 47950033998</t>
  </si>
  <si>
    <t>Tramex d.o.o.,                                             Knjižara MIMI,                                                       Ivanec, Eugena Kumičića 8, OIB: 69114653207</t>
  </si>
  <si>
    <t>Euro Consulting d.o.o., Varaždin, Trg Matije Gupca 20, OIB: 62032193060</t>
  </si>
  <si>
    <t xml:space="preserve">Lukavečki j.d.o.o.  Radovan, Lukavec 18, OIB: 96812380935 </t>
  </si>
  <si>
    <t>UKRAS d.o.o. Žrtava hrv.dom.ratova 49, Ivanec, OIB: 93869640113</t>
  </si>
  <si>
    <t>31.12.2023.</t>
  </si>
  <si>
    <t>17.04.2025.</t>
  </si>
  <si>
    <t>05.02.2025.</t>
  </si>
  <si>
    <t>26.02.2025.</t>
  </si>
  <si>
    <t>26.03.2025.</t>
  </si>
  <si>
    <t>30.12.2024.</t>
  </si>
  <si>
    <t>21.03.2025.</t>
  </si>
  <si>
    <t>08.01.2025.</t>
  </si>
  <si>
    <t>16.04.2025.</t>
  </si>
  <si>
    <t>23.12.2024.</t>
  </si>
  <si>
    <t>17.01.2025.</t>
  </si>
  <si>
    <t>05.11.2024.</t>
  </si>
  <si>
    <t>15.04.2025.</t>
  </si>
  <si>
    <t>30.09.2024.</t>
  </si>
  <si>
    <t>10.01.2025.</t>
  </si>
  <si>
    <t>28.11.2024.</t>
  </si>
  <si>
    <t>27.01.2025.</t>
  </si>
  <si>
    <t>u tijeku</t>
  </si>
  <si>
    <t>10.04.2025.</t>
  </si>
  <si>
    <t>Auto centar Kos d.o.o.,                Cehovska 13, Varaždin,                                                                  OIB: 33437375299</t>
  </si>
  <si>
    <t>18.12.2024.</t>
  </si>
  <si>
    <t>Ažurirano: 05.06.2025.</t>
  </si>
  <si>
    <t>19.03.2024.</t>
  </si>
  <si>
    <t>03.05.2024.</t>
  </si>
  <si>
    <t>22.03.2024.</t>
  </si>
  <si>
    <t>22.01.2025.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</si>
</sst>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68">
    <xf numFmtId="0" fontId="0" fillId="0" borderId="0" xfId="0"/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" fontId="7" fillId="3" borderId="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4" fontId="10" fillId="0" borderId="0" xfId="0" applyNumberFormat="1" applyFont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" fontId="0" fillId="0" borderId="11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justify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4" fontId="0" fillId="0" borderId="2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" fontId="0" fillId="0" borderId="1" xfId="0" applyNumberForma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0" fillId="0" borderId="2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4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</cellXfs>
  <cellStyles count="6">
    <cellStyle name="Normal" xfId="1" xr:uid="{BB1FE18C-95FD-4DC7-8607-7CFADF8E96DD}"/>
    <cellStyle name="Normal 2" xfId="4" xr:uid="{D5B07BBB-8115-4BCB-9B51-B8636247E10F}"/>
    <cellStyle name="Normalno" xfId="0" builtinId="0"/>
    <cellStyle name="Normalno 2" xfId="3" xr:uid="{E83A168C-56D5-48E3-BB46-8B7DB1F30BC2}"/>
    <cellStyle name="Normalno 3" xfId="5" xr:uid="{FCD28F32-6277-4616-873A-3BA73A884020}"/>
    <cellStyle name="Normalno 4" xfId="2" xr:uid="{95F38876-3EE0-4121-ABED-AC9D117BA4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19"/>
  <sheetViews>
    <sheetView tabSelected="1" topLeftCell="A30" zoomScale="90" zoomScaleNormal="90" zoomScaleSheetLayoutView="100" workbookViewId="0">
      <selection activeCell="O104" sqref="O104"/>
    </sheetView>
  </sheetViews>
  <sheetFormatPr defaultColWidth="9.140625" defaultRowHeight="15" x14ac:dyDescent="0.25"/>
  <cols>
    <col min="1" max="1" width="6.85546875" style="1" customWidth="1"/>
    <col min="2" max="2" width="9.42578125" style="1" customWidth="1"/>
    <col min="3" max="3" width="11.5703125" style="4" customWidth="1"/>
    <col min="4" max="4" width="34" style="34" customWidth="1"/>
    <col min="5" max="5" width="13" style="1" customWidth="1"/>
    <col min="6" max="6" width="17.85546875" style="2" customWidth="1"/>
    <col min="7" max="7" width="15.28515625" style="2" customWidth="1"/>
    <col min="8" max="8" width="14.140625" style="2" customWidth="1"/>
    <col min="9" max="9" width="16" style="2" customWidth="1"/>
    <col min="10" max="10" width="14.42578125" style="31" customWidth="1"/>
    <col min="11" max="11" width="15.7109375" style="2" customWidth="1"/>
    <col min="12" max="13" width="15.7109375" style="1" customWidth="1"/>
    <col min="14" max="14" width="34.42578125" style="1" customWidth="1"/>
    <col min="15" max="15" width="13.5703125" style="66" customWidth="1"/>
    <col min="16" max="16" width="15.85546875" style="65" customWidth="1"/>
    <col min="17" max="17" width="17.28515625" style="65" customWidth="1"/>
    <col min="18" max="18" width="14.7109375" style="1" customWidth="1"/>
    <col min="19" max="19" width="14" style="1" customWidth="1"/>
    <col min="20" max="16384" width="9.140625" style="3"/>
  </cols>
  <sheetData>
    <row r="1" spans="1:19" ht="21.6" customHeight="1" x14ac:dyDescent="0.25">
      <c r="A1" s="56" t="s">
        <v>622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19" ht="21.6" customHeight="1" thickBot="1" x14ac:dyDescent="0.3">
      <c r="A2" s="51"/>
      <c r="B2" s="51"/>
      <c r="C2" s="51"/>
      <c r="D2" s="51"/>
      <c r="E2" s="51"/>
      <c r="F2" s="52"/>
      <c r="G2" s="52"/>
      <c r="H2" s="52"/>
      <c r="I2" s="52"/>
      <c r="J2" s="52"/>
      <c r="K2" s="52"/>
      <c r="L2" s="51"/>
      <c r="M2" s="51"/>
      <c r="N2" s="51"/>
      <c r="O2" s="51"/>
      <c r="P2" s="51"/>
      <c r="Q2" s="51"/>
      <c r="R2" s="51"/>
    </row>
    <row r="3" spans="1:19" s="17" customFormat="1" ht="69" customHeight="1" thickBot="1" x14ac:dyDescent="0.3">
      <c r="A3" s="12" t="s">
        <v>51</v>
      </c>
      <c r="B3" s="13" t="s">
        <v>221</v>
      </c>
      <c r="C3" s="13" t="s">
        <v>60</v>
      </c>
      <c r="D3" s="14" t="s">
        <v>52</v>
      </c>
      <c r="E3" s="15" t="s">
        <v>57</v>
      </c>
      <c r="F3" s="16" t="s">
        <v>222</v>
      </c>
      <c r="G3" s="16" t="s">
        <v>59</v>
      </c>
      <c r="H3" s="16" t="s">
        <v>53</v>
      </c>
      <c r="I3" s="16" t="s">
        <v>54</v>
      </c>
      <c r="J3" s="28" t="s">
        <v>223</v>
      </c>
      <c r="K3" s="14" t="s">
        <v>224</v>
      </c>
      <c r="L3" s="14" t="s">
        <v>227</v>
      </c>
      <c r="M3" s="14" t="s">
        <v>225</v>
      </c>
      <c r="N3" s="14" t="s">
        <v>55</v>
      </c>
      <c r="O3" s="14" t="s">
        <v>56</v>
      </c>
      <c r="P3" s="16" t="s">
        <v>192</v>
      </c>
      <c r="Q3" s="16" t="s">
        <v>62</v>
      </c>
      <c r="R3" s="14" t="s">
        <v>61</v>
      </c>
      <c r="S3" s="26" t="s">
        <v>226</v>
      </c>
    </row>
    <row r="4" spans="1:19" ht="53.25" customHeight="1" x14ac:dyDescent="0.25">
      <c r="A4" s="20" t="s">
        <v>0</v>
      </c>
      <c r="B4" s="21" t="s">
        <v>228</v>
      </c>
      <c r="C4" s="21" t="s">
        <v>71</v>
      </c>
      <c r="D4" s="32" t="s">
        <v>72</v>
      </c>
      <c r="E4" s="20" t="s">
        <v>325</v>
      </c>
      <c r="F4" s="22">
        <v>2100</v>
      </c>
      <c r="G4" s="22">
        <v>472.5</v>
      </c>
      <c r="H4" s="22">
        <v>118.13</v>
      </c>
      <c r="I4" s="22">
        <v>590.63</v>
      </c>
      <c r="J4" s="29" t="s">
        <v>264</v>
      </c>
      <c r="K4" s="22"/>
      <c r="L4" s="20" t="s">
        <v>63</v>
      </c>
      <c r="M4" s="20" t="s">
        <v>265</v>
      </c>
      <c r="N4" s="20" t="s">
        <v>331</v>
      </c>
      <c r="O4" s="57" t="s">
        <v>104</v>
      </c>
      <c r="P4" s="60">
        <f>Q4-(Q4*0.2)</f>
        <v>945</v>
      </c>
      <c r="Q4" s="58">
        <v>1181.25</v>
      </c>
      <c r="R4" s="20"/>
      <c r="S4" s="18" t="s">
        <v>266</v>
      </c>
    </row>
    <row r="5" spans="1:19" ht="54" customHeight="1" x14ac:dyDescent="0.25">
      <c r="A5" s="23" t="s">
        <v>1</v>
      </c>
      <c r="B5" s="24" t="s">
        <v>229</v>
      </c>
      <c r="C5" s="24" t="s">
        <v>73</v>
      </c>
      <c r="D5" s="33" t="s">
        <v>74</v>
      </c>
      <c r="E5" s="23" t="s">
        <v>325</v>
      </c>
      <c r="F5" s="2">
        <v>25800</v>
      </c>
      <c r="G5" s="25">
        <v>0</v>
      </c>
      <c r="H5" s="25">
        <v>0</v>
      </c>
      <c r="I5" s="25">
        <v>0</v>
      </c>
      <c r="J5" s="27" t="s">
        <v>267</v>
      </c>
      <c r="K5" s="22"/>
      <c r="L5" s="20" t="s">
        <v>63</v>
      </c>
      <c r="M5" s="20" t="s">
        <v>376</v>
      </c>
      <c r="N5" s="23" t="s">
        <v>281</v>
      </c>
      <c r="O5" s="59" t="s">
        <v>628</v>
      </c>
      <c r="P5" s="60">
        <f>Q5-(Q5*0.2)</f>
        <v>20640</v>
      </c>
      <c r="Q5" s="60">
        <v>25800</v>
      </c>
      <c r="R5" s="23"/>
      <c r="S5" s="18" t="s">
        <v>268</v>
      </c>
    </row>
    <row r="6" spans="1:19" ht="60" x14ac:dyDescent="0.25">
      <c r="A6" s="23" t="s">
        <v>2</v>
      </c>
      <c r="B6" s="24" t="s">
        <v>228</v>
      </c>
      <c r="C6" s="24" t="s">
        <v>75</v>
      </c>
      <c r="D6" s="33" t="s">
        <v>76</v>
      </c>
      <c r="E6" s="23" t="s">
        <v>77</v>
      </c>
      <c r="F6" s="25">
        <v>7000</v>
      </c>
      <c r="G6" s="25">
        <v>3400</v>
      </c>
      <c r="H6" s="25">
        <v>850</v>
      </c>
      <c r="I6" s="25">
        <v>4250</v>
      </c>
      <c r="J6" s="27" t="s">
        <v>269</v>
      </c>
      <c r="K6" s="25" t="s">
        <v>377</v>
      </c>
      <c r="L6" s="23" t="s">
        <v>78</v>
      </c>
      <c r="M6" s="3" t="s">
        <v>277</v>
      </c>
      <c r="N6" s="23" t="s">
        <v>282</v>
      </c>
      <c r="O6" s="59" t="s">
        <v>629</v>
      </c>
      <c r="P6" s="60">
        <f t="shared" ref="P6:P13" si="0">Q6-(Q6*0.2)</f>
        <v>3400</v>
      </c>
      <c r="Q6" s="60">
        <v>4250</v>
      </c>
      <c r="R6" s="23"/>
      <c r="S6" s="19" t="s">
        <v>270</v>
      </c>
    </row>
    <row r="7" spans="1:19" ht="45" x14ac:dyDescent="0.25">
      <c r="A7" s="23" t="s">
        <v>3</v>
      </c>
      <c r="B7" s="24" t="s">
        <v>228</v>
      </c>
      <c r="C7" s="24" t="s">
        <v>79</v>
      </c>
      <c r="D7" s="33" t="s">
        <v>80</v>
      </c>
      <c r="E7" s="23" t="s">
        <v>81</v>
      </c>
      <c r="F7" s="25">
        <v>40000</v>
      </c>
      <c r="G7" s="25">
        <v>16300</v>
      </c>
      <c r="H7" s="25">
        <v>4075</v>
      </c>
      <c r="I7" s="25">
        <v>20375</v>
      </c>
      <c r="J7" s="27" t="s">
        <v>273</v>
      </c>
      <c r="K7" s="25" t="s">
        <v>377</v>
      </c>
      <c r="L7" s="23" t="s">
        <v>78</v>
      </c>
      <c r="M7" s="23" t="s">
        <v>275</v>
      </c>
      <c r="N7" s="23" t="s">
        <v>283</v>
      </c>
      <c r="O7" s="59"/>
      <c r="P7" s="60"/>
      <c r="Q7" s="60"/>
      <c r="R7" s="23"/>
      <c r="S7" s="19" t="s">
        <v>271</v>
      </c>
    </row>
    <row r="8" spans="1:19" ht="60" x14ac:dyDescent="0.25">
      <c r="A8" s="23" t="s">
        <v>58</v>
      </c>
      <c r="B8" s="24" t="s">
        <v>230</v>
      </c>
      <c r="C8" s="24" t="s">
        <v>82</v>
      </c>
      <c r="D8" s="33" t="s">
        <v>83</v>
      </c>
      <c r="E8" s="23" t="s">
        <v>81</v>
      </c>
      <c r="F8" s="25">
        <v>4000</v>
      </c>
      <c r="G8" s="25">
        <v>3984</v>
      </c>
      <c r="H8" s="25">
        <v>0</v>
      </c>
      <c r="I8" s="25">
        <v>3984</v>
      </c>
      <c r="J8" s="27">
        <v>72000000</v>
      </c>
      <c r="K8" s="25"/>
      <c r="L8" s="23" t="s">
        <v>63</v>
      </c>
      <c r="M8" s="23" t="s">
        <v>272</v>
      </c>
      <c r="N8" s="23" t="s">
        <v>284</v>
      </c>
      <c r="O8" s="67" t="s">
        <v>630</v>
      </c>
      <c r="P8" s="60">
        <v>3984</v>
      </c>
      <c r="Q8" s="60">
        <v>3984</v>
      </c>
      <c r="R8" s="23"/>
      <c r="S8" s="23"/>
    </row>
    <row r="9" spans="1:19" ht="60" x14ac:dyDescent="0.25">
      <c r="A9" s="23" t="s">
        <v>4</v>
      </c>
      <c r="B9" s="24" t="s">
        <v>231</v>
      </c>
      <c r="C9" s="24" t="s">
        <v>84</v>
      </c>
      <c r="D9" s="34" t="s">
        <v>85</v>
      </c>
      <c r="E9" s="23" t="s">
        <v>86</v>
      </c>
      <c r="F9" s="2">
        <v>26000</v>
      </c>
      <c r="G9" s="25">
        <v>25500</v>
      </c>
      <c r="H9" s="25">
        <v>6375</v>
      </c>
      <c r="I9" s="25">
        <v>31875</v>
      </c>
      <c r="J9" s="27" t="s">
        <v>274</v>
      </c>
      <c r="K9" s="25"/>
      <c r="L9" s="23" t="s">
        <v>63</v>
      </c>
      <c r="M9" s="23" t="s">
        <v>275</v>
      </c>
      <c r="N9" s="23" t="s">
        <v>285</v>
      </c>
      <c r="O9" s="59"/>
      <c r="P9" s="60"/>
      <c r="Q9" s="60"/>
      <c r="R9" s="23"/>
      <c r="S9" s="23"/>
    </row>
    <row r="10" spans="1:19" ht="49.5" customHeight="1" x14ac:dyDescent="0.25">
      <c r="A10" s="23" t="s">
        <v>5</v>
      </c>
      <c r="B10" s="24" t="s">
        <v>232</v>
      </c>
      <c r="C10" s="24" t="s">
        <v>87</v>
      </c>
      <c r="D10" s="33" t="s">
        <v>65</v>
      </c>
      <c r="E10" s="23" t="s">
        <v>86</v>
      </c>
      <c r="F10" s="25">
        <v>36000</v>
      </c>
      <c r="G10" s="25">
        <v>35856.839999999997</v>
      </c>
      <c r="H10" s="25">
        <v>8964.2099999999991</v>
      </c>
      <c r="I10" s="25">
        <v>44821.05</v>
      </c>
      <c r="J10" s="27" t="s">
        <v>276</v>
      </c>
      <c r="K10" s="25" t="s">
        <v>378</v>
      </c>
      <c r="L10" s="23" t="s">
        <v>211</v>
      </c>
      <c r="M10" s="23" t="s">
        <v>277</v>
      </c>
      <c r="N10" s="23" t="s">
        <v>289</v>
      </c>
      <c r="O10" s="59" t="s">
        <v>631</v>
      </c>
      <c r="P10" s="60">
        <f t="shared" si="0"/>
        <v>36746.152000000002</v>
      </c>
      <c r="Q10" s="60">
        <v>45932.69</v>
      </c>
      <c r="R10" s="23"/>
      <c r="S10" s="23"/>
    </row>
    <row r="11" spans="1:19" ht="45" x14ac:dyDescent="0.25">
      <c r="A11" s="23" t="s">
        <v>6</v>
      </c>
      <c r="B11" s="24" t="s">
        <v>233</v>
      </c>
      <c r="C11" s="24" t="s">
        <v>88</v>
      </c>
      <c r="D11" s="33" t="s">
        <v>64</v>
      </c>
      <c r="E11" s="23" t="s">
        <v>86</v>
      </c>
      <c r="F11" s="25">
        <v>15000</v>
      </c>
      <c r="G11" s="25">
        <v>18033.650000000001</v>
      </c>
      <c r="H11" s="25">
        <v>0</v>
      </c>
      <c r="I11" s="25">
        <v>18033.650000000001</v>
      </c>
      <c r="J11" s="30">
        <v>64110000</v>
      </c>
      <c r="K11" s="25"/>
      <c r="L11" s="23" t="s">
        <v>63</v>
      </c>
      <c r="M11" s="23" t="s">
        <v>277</v>
      </c>
      <c r="N11" s="5" t="s">
        <v>286</v>
      </c>
      <c r="O11" s="59" t="s">
        <v>632</v>
      </c>
      <c r="P11" s="60">
        <v>23647.3</v>
      </c>
      <c r="Q11" s="60">
        <v>23647.3</v>
      </c>
      <c r="R11" s="23"/>
      <c r="S11" s="23"/>
    </row>
    <row r="12" spans="1:19" s="11" customFormat="1" ht="45" x14ac:dyDescent="0.25">
      <c r="A12" s="23" t="s">
        <v>7</v>
      </c>
      <c r="B12" s="24" t="s">
        <v>234</v>
      </c>
      <c r="C12" s="7" t="s">
        <v>89</v>
      </c>
      <c r="D12" s="35" t="s">
        <v>90</v>
      </c>
      <c r="E12" s="8"/>
      <c r="F12" s="2">
        <v>1530000</v>
      </c>
      <c r="G12" s="9">
        <v>1647304.7</v>
      </c>
      <c r="H12" s="9">
        <v>411826.18</v>
      </c>
      <c r="I12" s="10">
        <v>2059130.8799999999</v>
      </c>
      <c r="J12" s="31" t="s">
        <v>278</v>
      </c>
      <c r="K12" s="10" t="s">
        <v>379</v>
      </c>
      <c r="L12" s="6" t="s">
        <v>78</v>
      </c>
      <c r="M12" s="6" t="s">
        <v>279</v>
      </c>
      <c r="N12" s="6" t="s">
        <v>287</v>
      </c>
      <c r="O12" s="61"/>
      <c r="P12" s="60"/>
      <c r="Q12" s="62"/>
      <c r="R12" s="6"/>
      <c r="S12" s="6"/>
    </row>
    <row r="13" spans="1:19" ht="45" x14ac:dyDescent="0.25">
      <c r="A13" s="23" t="s">
        <v>8</v>
      </c>
      <c r="B13" s="24" t="s">
        <v>235</v>
      </c>
      <c r="C13" s="24" t="s">
        <v>91</v>
      </c>
      <c r="D13" s="33" t="s">
        <v>92</v>
      </c>
      <c r="E13" s="23" t="s">
        <v>93</v>
      </c>
      <c r="F13" s="25">
        <v>6500</v>
      </c>
      <c r="G13" s="2">
        <v>6400</v>
      </c>
      <c r="H13" s="25">
        <v>1600</v>
      </c>
      <c r="I13" s="25">
        <v>8000</v>
      </c>
      <c r="J13" s="27">
        <v>3452000</v>
      </c>
      <c r="K13" s="25"/>
      <c r="L13" s="23" t="s">
        <v>63</v>
      </c>
      <c r="M13" s="23" t="s">
        <v>280</v>
      </c>
      <c r="N13" s="23" t="s">
        <v>288</v>
      </c>
      <c r="O13" s="59" t="s">
        <v>559</v>
      </c>
      <c r="P13" s="60">
        <f>Q13-(Q13*0.2)</f>
        <v>4195</v>
      </c>
      <c r="Q13" s="60">
        <v>5243.75</v>
      </c>
      <c r="R13" s="23"/>
      <c r="S13" s="23"/>
    </row>
    <row r="14" spans="1:19" ht="45" x14ac:dyDescent="0.25">
      <c r="A14" s="23" t="s">
        <v>9</v>
      </c>
      <c r="B14" s="24" t="s">
        <v>79</v>
      </c>
      <c r="C14" s="24" t="s">
        <v>94</v>
      </c>
      <c r="D14" s="33" t="s">
        <v>67</v>
      </c>
      <c r="E14" s="23" t="s">
        <v>95</v>
      </c>
      <c r="F14" s="25">
        <v>2160</v>
      </c>
      <c r="G14" s="25">
        <v>2015</v>
      </c>
      <c r="H14" s="25">
        <v>503.75</v>
      </c>
      <c r="I14" s="25">
        <v>2518.75</v>
      </c>
      <c r="J14" s="27">
        <v>30197643</v>
      </c>
      <c r="K14" s="25"/>
      <c r="L14" s="23" t="s">
        <v>63</v>
      </c>
      <c r="M14" s="23" t="s">
        <v>277</v>
      </c>
      <c r="N14" s="23" t="s">
        <v>332</v>
      </c>
      <c r="O14" s="59" t="s">
        <v>633</v>
      </c>
      <c r="P14" s="60">
        <f>Q14-(Q14*0.2)</f>
        <v>2156.4960000000001</v>
      </c>
      <c r="Q14" s="60">
        <v>2695.62</v>
      </c>
      <c r="R14" s="23"/>
      <c r="S14" s="23"/>
    </row>
    <row r="15" spans="1:19" ht="45" x14ac:dyDescent="0.25">
      <c r="A15" s="23" t="s">
        <v>10</v>
      </c>
      <c r="B15" s="24" t="s">
        <v>236</v>
      </c>
      <c r="C15" s="24" t="s">
        <v>96</v>
      </c>
      <c r="D15" s="33" t="s">
        <v>69</v>
      </c>
      <c r="E15" s="23" t="s">
        <v>97</v>
      </c>
      <c r="F15" s="25">
        <v>22000</v>
      </c>
      <c r="G15" s="25">
        <v>20884.189999999999</v>
      </c>
      <c r="H15" s="25">
        <v>5221.05</v>
      </c>
      <c r="I15" s="25">
        <v>27194.69</v>
      </c>
      <c r="J15" s="27">
        <v>34110000</v>
      </c>
      <c r="K15" s="25"/>
      <c r="L15" s="23" t="s">
        <v>63</v>
      </c>
      <c r="M15" s="23" t="s">
        <v>290</v>
      </c>
      <c r="N15" s="23" t="s">
        <v>291</v>
      </c>
      <c r="O15" s="59" t="s">
        <v>188</v>
      </c>
      <c r="P15" s="60">
        <v>21755.75</v>
      </c>
      <c r="Q15" s="60">
        <v>27194.69</v>
      </c>
      <c r="R15" s="23"/>
      <c r="S15" s="23" t="s">
        <v>295</v>
      </c>
    </row>
    <row r="16" spans="1:19" ht="45" x14ac:dyDescent="0.25">
      <c r="A16" s="23" t="s">
        <v>11</v>
      </c>
      <c r="B16" s="24" t="s">
        <v>89</v>
      </c>
      <c r="C16" s="24" t="s">
        <v>98</v>
      </c>
      <c r="D16" s="33" t="s">
        <v>99</v>
      </c>
      <c r="E16" s="23" t="s">
        <v>100</v>
      </c>
      <c r="F16" s="25">
        <v>7790</v>
      </c>
      <c r="G16" s="25">
        <v>7790</v>
      </c>
      <c r="H16" s="25">
        <v>1947.5</v>
      </c>
      <c r="I16" s="25">
        <v>9737.5</v>
      </c>
      <c r="J16" s="27">
        <v>92331200</v>
      </c>
      <c r="K16" s="25"/>
      <c r="L16" s="23" t="s">
        <v>63</v>
      </c>
      <c r="M16" s="23" t="s">
        <v>292</v>
      </c>
      <c r="N16" s="23" t="s">
        <v>333</v>
      </c>
      <c r="O16" s="59" t="s">
        <v>180</v>
      </c>
      <c r="P16" s="60">
        <v>7790</v>
      </c>
      <c r="Q16" s="60">
        <v>9737.5</v>
      </c>
      <c r="R16" s="23"/>
      <c r="S16" s="23"/>
    </row>
    <row r="17" spans="1:19" ht="45" x14ac:dyDescent="0.25">
      <c r="A17" s="23" t="s">
        <v>12</v>
      </c>
      <c r="B17" s="24" t="s">
        <v>237</v>
      </c>
      <c r="C17" s="24" t="s">
        <v>101</v>
      </c>
      <c r="D17" s="33" t="s">
        <v>102</v>
      </c>
      <c r="E17" s="23" t="s">
        <v>103</v>
      </c>
      <c r="F17" s="2">
        <v>26500</v>
      </c>
      <c r="G17" s="25">
        <v>25780</v>
      </c>
      <c r="H17" s="25">
        <f>I17-G17</f>
        <v>6445</v>
      </c>
      <c r="I17" s="25">
        <v>32225</v>
      </c>
      <c r="J17" s="27" t="s">
        <v>269</v>
      </c>
      <c r="K17" s="25"/>
      <c r="L17" s="23" t="s">
        <v>63</v>
      </c>
      <c r="M17" s="23" t="s">
        <v>293</v>
      </c>
      <c r="N17" s="23" t="s">
        <v>294</v>
      </c>
      <c r="O17" s="59"/>
      <c r="P17" s="60"/>
      <c r="Q17" s="60"/>
      <c r="R17" s="23"/>
      <c r="S17" s="23"/>
    </row>
    <row r="18" spans="1:19" ht="45" x14ac:dyDescent="0.25">
      <c r="A18" s="23" t="s">
        <v>13</v>
      </c>
      <c r="B18" s="24" t="s">
        <v>238</v>
      </c>
      <c r="C18" s="24" t="s">
        <v>105</v>
      </c>
      <c r="D18" s="33" t="s">
        <v>106</v>
      </c>
      <c r="E18" s="25" t="s">
        <v>107</v>
      </c>
      <c r="F18" s="25">
        <v>4515</v>
      </c>
      <c r="G18" s="25">
        <v>4515</v>
      </c>
      <c r="H18" s="25">
        <v>1128.75</v>
      </c>
      <c r="I18" s="25">
        <v>5643.75</v>
      </c>
      <c r="J18" s="27">
        <v>72212000</v>
      </c>
      <c r="K18" s="25"/>
      <c r="L18" s="23" t="s">
        <v>63</v>
      </c>
      <c r="M18" s="23" t="s">
        <v>296</v>
      </c>
      <c r="N18" s="25" t="s">
        <v>334</v>
      </c>
      <c r="O18" s="59" t="s">
        <v>634</v>
      </c>
      <c r="P18" s="60">
        <f>Q18-(Q18*0.2)</f>
        <v>4365</v>
      </c>
      <c r="Q18" s="60">
        <v>5456.25</v>
      </c>
      <c r="R18" s="23"/>
      <c r="S18" s="23"/>
    </row>
    <row r="19" spans="1:19" ht="45" x14ac:dyDescent="0.25">
      <c r="A19" s="23" t="s">
        <v>14</v>
      </c>
      <c r="B19" s="24" t="s">
        <v>239</v>
      </c>
      <c r="C19" s="24" t="s">
        <v>108</v>
      </c>
      <c r="D19" s="33" t="s">
        <v>109</v>
      </c>
      <c r="E19" s="23" t="s">
        <v>110</v>
      </c>
      <c r="F19" s="25">
        <v>75000</v>
      </c>
      <c r="G19" s="25">
        <v>69401.919999999998</v>
      </c>
      <c r="H19" s="25">
        <v>17350.48</v>
      </c>
      <c r="I19" s="25">
        <v>86752.4</v>
      </c>
      <c r="J19" s="27" t="s">
        <v>297</v>
      </c>
      <c r="K19" s="25" t="s">
        <v>380</v>
      </c>
      <c r="L19" s="23" t="s">
        <v>78</v>
      </c>
      <c r="M19" s="23" t="s">
        <v>298</v>
      </c>
      <c r="N19" s="23" t="s">
        <v>335</v>
      </c>
      <c r="O19" s="59" t="s">
        <v>206</v>
      </c>
      <c r="P19" s="60">
        <f>Q19-(Q19*0.2)</f>
        <v>69401.919999999998</v>
      </c>
      <c r="Q19" s="60">
        <v>86752.4</v>
      </c>
      <c r="R19" s="23"/>
      <c r="S19" s="23"/>
    </row>
    <row r="20" spans="1:19" ht="45" x14ac:dyDescent="0.25">
      <c r="A20" s="23" t="s">
        <v>15</v>
      </c>
      <c r="B20" s="24" t="s">
        <v>239</v>
      </c>
      <c r="C20" s="24" t="s">
        <v>111</v>
      </c>
      <c r="D20" s="33" t="s">
        <v>112</v>
      </c>
      <c r="E20" s="23" t="s">
        <v>113</v>
      </c>
      <c r="F20" s="2">
        <v>35000</v>
      </c>
      <c r="G20" s="25">
        <v>32390</v>
      </c>
      <c r="H20" s="25">
        <v>8097.5</v>
      </c>
      <c r="I20" s="25">
        <v>40487.5</v>
      </c>
      <c r="J20" s="27" t="s">
        <v>299</v>
      </c>
      <c r="K20" s="25" t="s">
        <v>380</v>
      </c>
      <c r="L20" s="23" t="s">
        <v>70</v>
      </c>
      <c r="M20" s="23" t="s">
        <v>298</v>
      </c>
      <c r="N20" s="23" t="s">
        <v>336</v>
      </c>
      <c r="O20" s="59" t="s">
        <v>198</v>
      </c>
      <c r="P20" s="60">
        <f>Q20-(Q20*0.2)</f>
        <v>34472.903999999995</v>
      </c>
      <c r="Q20" s="60">
        <v>43091.13</v>
      </c>
      <c r="R20" s="23"/>
      <c r="S20" s="23"/>
    </row>
    <row r="21" spans="1:19" ht="45" x14ac:dyDescent="0.25">
      <c r="A21" s="23" t="s">
        <v>16</v>
      </c>
      <c r="B21" s="24" t="s">
        <v>240</v>
      </c>
      <c r="C21" s="24" t="s">
        <v>114</v>
      </c>
      <c r="D21" s="33" t="s">
        <v>115</v>
      </c>
      <c r="E21" s="23" t="s">
        <v>116</v>
      </c>
      <c r="F21" s="25">
        <v>9000</v>
      </c>
      <c r="G21" s="25">
        <v>8880</v>
      </c>
      <c r="H21" s="25">
        <v>2220</v>
      </c>
      <c r="I21" s="25">
        <v>11100</v>
      </c>
      <c r="J21" s="27" t="s">
        <v>300</v>
      </c>
      <c r="K21" s="25"/>
      <c r="L21" s="23" t="s">
        <v>117</v>
      </c>
      <c r="M21" s="23" t="s">
        <v>301</v>
      </c>
      <c r="N21" s="23" t="s">
        <v>337</v>
      </c>
      <c r="O21" s="59" t="s">
        <v>207</v>
      </c>
      <c r="P21" s="60">
        <f>Q21-(Q21*0.2)</f>
        <v>8880</v>
      </c>
      <c r="Q21" s="60">
        <v>11100</v>
      </c>
      <c r="R21" s="23"/>
      <c r="S21" s="23"/>
    </row>
    <row r="22" spans="1:19" ht="45" x14ac:dyDescent="0.25">
      <c r="A22" s="23" t="s">
        <v>17</v>
      </c>
      <c r="B22" s="24" t="s">
        <v>241</v>
      </c>
      <c r="C22" s="24" t="s">
        <v>118</v>
      </c>
      <c r="D22" s="33" t="s">
        <v>119</v>
      </c>
      <c r="E22" s="23" t="s">
        <v>120</v>
      </c>
      <c r="F22" s="2">
        <v>8000</v>
      </c>
      <c r="G22" s="25">
        <v>7900</v>
      </c>
      <c r="H22" s="25">
        <v>1975</v>
      </c>
      <c r="I22" s="25">
        <v>9875</v>
      </c>
      <c r="J22" s="27">
        <v>71320000</v>
      </c>
      <c r="K22" s="25"/>
      <c r="L22" s="23" t="s">
        <v>63</v>
      </c>
      <c r="M22" s="23" t="s">
        <v>302</v>
      </c>
      <c r="N22" s="23" t="s">
        <v>338</v>
      </c>
      <c r="O22" s="59" t="s">
        <v>208</v>
      </c>
      <c r="P22" s="60">
        <f>Q22-(Q22*0.2)</f>
        <v>7900</v>
      </c>
      <c r="Q22" s="60">
        <v>9875</v>
      </c>
      <c r="R22" s="23"/>
      <c r="S22" s="23"/>
    </row>
    <row r="23" spans="1:19" ht="45" x14ac:dyDescent="0.25">
      <c r="A23" s="23" t="s">
        <v>18</v>
      </c>
      <c r="B23" s="24" t="s">
        <v>242</v>
      </c>
      <c r="C23" s="24" t="s">
        <v>121</v>
      </c>
      <c r="D23" s="33" t="s">
        <v>122</v>
      </c>
      <c r="E23" s="23" t="s">
        <v>113</v>
      </c>
      <c r="F23" s="25">
        <v>4450</v>
      </c>
      <c r="G23" s="25">
        <v>4425</v>
      </c>
      <c r="H23" s="25">
        <v>1106.25</v>
      </c>
      <c r="I23" s="25">
        <v>5531.25</v>
      </c>
      <c r="J23" s="27">
        <v>72262000</v>
      </c>
      <c r="K23" s="25"/>
      <c r="L23" s="23" t="s">
        <v>63</v>
      </c>
      <c r="M23" s="23" t="s">
        <v>303</v>
      </c>
      <c r="N23" s="5" t="s">
        <v>339</v>
      </c>
      <c r="O23" s="59" t="s">
        <v>209</v>
      </c>
      <c r="P23" s="60">
        <f>Q23-(Q23*0.2)</f>
        <v>4425</v>
      </c>
      <c r="Q23" s="60">
        <v>5531.25</v>
      </c>
      <c r="R23" s="23"/>
      <c r="S23" s="23"/>
    </row>
    <row r="24" spans="1:19" ht="45" x14ac:dyDescent="0.25">
      <c r="A24" s="23" t="s">
        <v>19</v>
      </c>
      <c r="B24" s="24" t="s">
        <v>243</v>
      </c>
      <c r="C24" s="24" t="s">
        <v>123</v>
      </c>
      <c r="D24" s="33" t="s">
        <v>68</v>
      </c>
      <c r="E24" s="23" t="s">
        <v>124</v>
      </c>
      <c r="F24" s="2">
        <v>3680</v>
      </c>
      <c r="G24" s="25">
        <v>3481.5</v>
      </c>
      <c r="H24" s="25">
        <v>870.38</v>
      </c>
      <c r="I24" s="25">
        <v>4351.88</v>
      </c>
      <c r="J24" s="27">
        <v>30125110</v>
      </c>
      <c r="K24" s="25"/>
      <c r="L24" s="23" t="s">
        <v>63</v>
      </c>
      <c r="M24" s="23" t="s">
        <v>277</v>
      </c>
      <c r="N24" s="5" t="s">
        <v>340</v>
      </c>
      <c r="O24" s="59" t="s">
        <v>633</v>
      </c>
      <c r="P24" s="60">
        <f>Q24-(Q24*0.2)</f>
        <v>3423.2</v>
      </c>
      <c r="Q24" s="60">
        <v>4279</v>
      </c>
      <c r="R24" s="23"/>
      <c r="S24" s="23"/>
    </row>
    <row r="25" spans="1:19" ht="75" x14ac:dyDescent="0.25">
      <c r="A25" s="23" t="s">
        <v>20</v>
      </c>
      <c r="B25" s="24" t="s">
        <v>244</v>
      </c>
      <c r="C25" s="24" t="s">
        <v>125</v>
      </c>
      <c r="D25" s="33" t="s">
        <v>126</v>
      </c>
      <c r="E25" s="23" t="s">
        <v>127</v>
      </c>
      <c r="F25" s="25">
        <v>10400</v>
      </c>
      <c r="G25" s="25" t="s">
        <v>128</v>
      </c>
      <c r="H25" s="25">
        <v>0</v>
      </c>
      <c r="I25" s="25" t="s">
        <v>128</v>
      </c>
      <c r="J25" s="27">
        <v>90522400</v>
      </c>
      <c r="K25" s="25"/>
      <c r="L25" s="23" t="s">
        <v>63</v>
      </c>
      <c r="M25" s="23" t="s">
        <v>304</v>
      </c>
      <c r="N25" s="23" t="s">
        <v>341</v>
      </c>
      <c r="O25" s="59" t="s">
        <v>635</v>
      </c>
      <c r="P25" s="60">
        <f t="shared" ref="P25:P28" si="1">Q25-(Q25*0.2)</f>
        <v>11176.064</v>
      </c>
      <c r="Q25" s="60">
        <v>13970.08</v>
      </c>
      <c r="R25" s="23"/>
      <c r="S25" s="23"/>
    </row>
    <row r="26" spans="1:19" ht="60" x14ac:dyDescent="0.25">
      <c r="A26" s="23" t="s">
        <v>21</v>
      </c>
      <c r="B26" s="24" t="s">
        <v>245</v>
      </c>
      <c r="C26" s="24" t="s">
        <v>129</v>
      </c>
      <c r="D26" s="33" t="s">
        <v>130</v>
      </c>
      <c r="E26" s="25" t="s">
        <v>131</v>
      </c>
      <c r="F26" s="2">
        <v>4000</v>
      </c>
      <c r="G26" s="25">
        <v>3900</v>
      </c>
      <c r="H26" s="25">
        <f>I26-G26</f>
        <v>975</v>
      </c>
      <c r="I26" s="25">
        <v>4875</v>
      </c>
      <c r="J26" s="27" t="s">
        <v>305</v>
      </c>
      <c r="K26" s="25"/>
      <c r="L26" s="23" t="s">
        <v>63</v>
      </c>
      <c r="M26" s="23" t="s">
        <v>306</v>
      </c>
      <c r="N26" s="25" t="s">
        <v>342</v>
      </c>
      <c r="O26" s="59" t="s">
        <v>633</v>
      </c>
      <c r="P26" s="60">
        <f t="shared" si="1"/>
        <v>3900</v>
      </c>
      <c r="Q26" s="60">
        <v>4875</v>
      </c>
      <c r="R26" s="23"/>
      <c r="S26" s="23"/>
    </row>
    <row r="27" spans="1:19" ht="45" x14ac:dyDescent="0.25">
      <c r="A27" s="23" t="s">
        <v>22</v>
      </c>
      <c r="B27" s="24" t="s">
        <v>246</v>
      </c>
      <c r="C27" s="24" t="s">
        <v>132</v>
      </c>
      <c r="D27" s="33" t="s">
        <v>133</v>
      </c>
      <c r="E27" s="23" t="s">
        <v>134</v>
      </c>
      <c r="F27" s="25">
        <v>10000</v>
      </c>
      <c r="G27" s="25">
        <v>7900</v>
      </c>
      <c r="H27" s="25">
        <v>1975</v>
      </c>
      <c r="I27" s="25">
        <v>9875</v>
      </c>
      <c r="J27" s="27">
        <v>71356400</v>
      </c>
      <c r="K27" s="25"/>
      <c r="L27" s="23" t="s">
        <v>63</v>
      </c>
      <c r="M27" s="23" t="s">
        <v>307</v>
      </c>
      <c r="N27" s="23" t="s">
        <v>343</v>
      </c>
      <c r="O27" s="59" t="s">
        <v>210</v>
      </c>
      <c r="P27" s="60">
        <v>7900</v>
      </c>
      <c r="Q27" s="60">
        <v>9875</v>
      </c>
      <c r="R27" s="23"/>
      <c r="S27" s="23"/>
    </row>
    <row r="28" spans="1:19" ht="45" x14ac:dyDescent="0.25">
      <c r="A28" s="23" t="s">
        <v>23</v>
      </c>
      <c r="B28" s="24" t="s">
        <v>84</v>
      </c>
      <c r="C28" s="24" t="s">
        <v>135</v>
      </c>
      <c r="D28" s="33" t="s">
        <v>136</v>
      </c>
      <c r="E28" s="23" t="s">
        <v>137</v>
      </c>
      <c r="F28" s="25">
        <v>6400</v>
      </c>
      <c r="G28" s="25">
        <v>4778.04</v>
      </c>
      <c r="H28" s="25">
        <v>1194.51</v>
      </c>
      <c r="I28" s="25">
        <v>5972.55</v>
      </c>
      <c r="J28" s="27">
        <v>72261000</v>
      </c>
      <c r="K28" s="25"/>
      <c r="L28" s="23" t="s">
        <v>117</v>
      </c>
      <c r="M28" s="23" t="s">
        <v>308</v>
      </c>
      <c r="N28" s="23" t="s">
        <v>344</v>
      </c>
      <c r="O28" s="59" t="s">
        <v>636</v>
      </c>
      <c r="P28" s="60">
        <f t="shared" si="1"/>
        <v>4379.848</v>
      </c>
      <c r="Q28" s="60">
        <v>5474.81</v>
      </c>
      <c r="R28" s="23"/>
      <c r="S28" s="23"/>
    </row>
    <row r="29" spans="1:19" ht="45" x14ac:dyDescent="0.25">
      <c r="A29" s="23" t="s">
        <v>24</v>
      </c>
      <c r="B29" s="24" t="s">
        <v>247</v>
      </c>
      <c r="C29" s="24" t="s">
        <v>138</v>
      </c>
      <c r="D29" s="33" t="s">
        <v>139</v>
      </c>
      <c r="E29" s="23" t="s">
        <v>140</v>
      </c>
      <c r="F29" s="25">
        <v>6680</v>
      </c>
      <c r="G29" s="25">
        <v>6676.92</v>
      </c>
      <c r="H29" s="25">
        <v>1669.23</v>
      </c>
      <c r="I29" s="25">
        <v>8346.15</v>
      </c>
      <c r="J29" s="27">
        <v>72262000</v>
      </c>
      <c r="K29" s="25"/>
      <c r="L29" s="23" t="s">
        <v>117</v>
      </c>
      <c r="M29" s="23" t="s">
        <v>309</v>
      </c>
      <c r="N29" s="23" t="s">
        <v>345</v>
      </c>
      <c r="O29" s="59"/>
      <c r="P29" s="60"/>
      <c r="Q29" s="60"/>
      <c r="R29" s="23"/>
      <c r="S29" s="23" t="s">
        <v>330</v>
      </c>
    </row>
    <row r="30" spans="1:19" ht="45" x14ac:dyDescent="0.25">
      <c r="A30" s="23" t="s">
        <v>25</v>
      </c>
      <c r="B30" s="24" t="s">
        <v>248</v>
      </c>
      <c r="C30" s="24" t="s">
        <v>141</v>
      </c>
      <c r="D30" s="33" t="s">
        <v>142</v>
      </c>
      <c r="E30" s="23" t="s">
        <v>140</v>
      </c>
      <c r="F30" s="25">
        <v>4650</v>
      </c>
      <c r="G30" s="25">
        <v>4649.3999999999996</v>
      </c>
      <c r="H30" s="25">
        <v>1162.3499999999999</v>
      </c>
      <c r="I30" s="25">
        <v>5811.75</v>
      </c>
      <c r="J30" s="27">
        <v>72262000</v>
      </c>
      <c r="K30" s="25"/>
      <c r="L30" s="23" t="s">
        <v>117</v>
      </c>
      <c r="M30" s="23" t="s">
        <v>309</v>
      </c>
      <c r="N30" s="23" t="s">
        <v>345</v>
      </c>
      <c r="O30" s="59"/>
      <c r="P30" s="60"/>
      <c r="Q30" s="60"/>
      <c r="R30" s="23"/>
      <c r="S30" s="23" t="s">
        <v>330</v>
      </c>
    </row>
    <row r="31" spans="1:19" ht="45" x14ac:dyDescent="0.25">
      <c r="A31" s="23" t="s">
        <v>26</v>
      </c>
      <c r="B31" s="24" t="s">
        <v>249</v>
      </c>
      <c r="C31" s="24" t="s">
        <v>143</v>
      </c>
      <c r="D31" s="33" t="s">
        <v>144</v>
      </c>
      <c r="E31" s="23" t="s">
        <v>145</v>
      </c>
      <c r="F31" s="25">
        <v>60000</v>
      </c>
      <c r="G31" s="25">
        <v>47656.1</v>
      </c>
      <c r="H31" s="25">
        <f>I31-G31</f>
        <v>11914.029999999999</v>
      </c>
      <c r="I31" s="25">
        <v>59570.13</v>
      </c>
      <c r="J31" s="27">
        <v>45316000</v>
      </c>
      <c r="K31" s="25"/>
      <c r="L31" s="23" t="s">
        <v>117</v>
      </c>
      <c r="M31" s="23" t="s">
        <v>306</v>
      </c>
      <c r="N31" s="23" t="s">
        <v>346</v>
      </c>
      <c r="O31" s="59" t="s">
        <v>637</v>
      </c>
      <c r="P31" s="60">
        <f t="shared" ref="P31" si="2">Q31-(Q31*0.2)</f>
        <v>47656.103999999999</v>
      </c>
      <c r="Q31" s="60">
        <v>59570.13</v>
      </c>
      <c r="R31" s="23"/>
      <c r="S31" s="23"/>
    </row>
    <row r="32" spans="1:19" ht="45" x14ac:dyDescent="0.25">
      <c r="A32" s="23" t="s">
        <v>27</v>
      </c>
      <c r="B32" s="24" t="s">
        <v>250</v>
      </c>
      <c r="C32" s="24" t="s">
        <v>146</v>
      </c>
      <c r="D32" s="33" t="s">
        <v>147</v>
      </c>
      <c r="E32" s="23" t="s">
        <v>327</v>
      </c>
      <c r="F32" s="25">
        <v>5600</v>
      </c>
      <c r="G32" s="25">
        <v>3780</v>
      </c>
      <c r="H32" s="2">
        <f>I32-G32</f>
        <v>945</v>
      </c>
      <c r="I32" s="25">
        <v>4725</v>
      </c>
      <c r="J32" s="27" t="s">
        <v>269</v>
      </c>
      <c r="K32" s="25"/>
      <c r="L32" s="23" t="s">
        <v>117</v>
      </c>
      <c r="M32" s="23" t="s">
        <v>310</v>
      </c>
      <c r="N32" s="23" t="s">
        <v>347</v>
      </c>
      <c r="O32" s="59"/>
      <c r="P32" s="60"/>
      <c r="Q32" s="60"/>
      <c r="R32" s="23"/>
      <c r="S32" s="23" t="s">
        <v>330</v>
      </c>
    </row>
    <row r="33" spans="1:19" ht="45" x14ac:dyDescent="0.25">
      <c r="A33" s="23" t="s">
        <v>28</v>
      </c>
      <c r="B33" s="24" t="s">
        <v>251</v>
      </c>
      <c r="C33" s="24" t="s">
        <v>148</v>
      </c>
      <c r="D33" s="33" t="s">
        <v>149</v>
      </c>
      <c r="E33" s="23" t="s">
        <v>327</v>
      </c>
      <c r="F33" s="25">
        <v>4000</v>
      </c>
      <c r="G33" s="25">
        <v>4400</v>
      </c>
      <c r="H33" s="25">
        <v>1100</v>
      </c>
      <c r="I33" s="25">
        <v>5500</v>
      </c>
      <c r="J33" s="27" t="s">
        <v>269</v>
      </c>
      <c r="K33" s="25"/>
      <c r="L33" s="23" t="s">
        <v>117</v>
      </c>
      <c r="M33" s="23" t="s">
        <v>310</v>
      </c>
      <c r="N33" s="23" t="s">
        <v>348</v>
      </c>
      <c r="O33" s="59" t="s">
        <v>637</v>
      </c>
      <c r="P33" s="60">
        <f t="shared" ref="P33:P34" si="3">Q33-(Q33*0.2)</f>
        <v>4400</v>
      </c>
      <c r="Q33" s="60">
        <v>5500</v>
      </c>
      <c r="R33" s="23"/>
      <c r="S33" s="23"/>
    </row>
    <row r="34" spans="1:19" ht="75" x14ac:dyDescent="0.25">
      <c r="A34" s="23" t="s">
        <v>29</v>
      </c>
      <c r="B34" s="24" t="s">
        <v>252</v>
      </c>
      <c r="C34" s="24" t="s">
        <v>150</v>
      </c>
      <c r="D34" s="33" t="s">
        <v>151</v>
      </c>
      <c r="E34" s="23" t="s">
        <v>326</v>
      </c>
      <c r="F34" s="2">
        <v>11000</v>
      </c>
      <c r="G34" s="25">
        <v>10750</v>
      </c>
      <c r="H34" s="25">
        <v>2687.5</v>
      </c>
      <c r="I34" s="25">
        <v>13437.5</v>
      </c>
      <c r="J34" s="27" t="s">
        <v>311</v>
      </c>
      <c r="K34" s="25"/>
      <c r="L34" s="23" t="s">
        <v>63</v>
      </c>
      <c r="M34" s="23" t="s">
        <v>312</v>
      </c>
      <c r="N34" s="23" t="s">
        <v>349</v>
      </c>
      <c r="O34" s="59" t="s">
        <v>638</v>
      </c>
      <c r="P34" s="60">
        <f t="shared" si="3"/>
        <v>10750</v>
      </c>
      <c r="Q34" s="60">
        <v>13437.5</v>
      </c>
      <c r="R34" s="23"/>
      <c r="S34" s="23"/>
    </row>
    <row r="35" spans="1:19" ht="90" x14ac:dyDescent="0.25">
      <c r="A35" s="23" t="s">
        <v>30</v>
      </c>
      <c r="B35" s="24" t="s">
        <v>91</v>
      </c>
      <c r="C35" s="24" t="s">
        <v>152</v>
      </c>
      <c r="D35" s="33" t="s">
        <v>153</v>
      </c>
      <c r="E35" s="23" t="s">
        <v>154</v>
      </c>
      <c r="F35" s="25">
        <v>5500</v>
      </c>
      <c r="G35" s="25">
        <v>5450</v>
      </c>
      <c r="H35" s="25">
        <v>1362.5</v>
      </c>
      <c r="I35" s="25">
        <v>6812.5</v>
      </c>
      <c r="J35" s="27" t="s">
        <v>311</v>
      </c>
      <c r="K35" s="25"/>
      <c r="L35" s="23" t="s">
        <v>63</v>
      </c>
      <c r="M35" s="23" t="s">
        <v>314</v>
      </c>
      <c r="N35" s="23" t="s">
        <v>350</v>
      </c>
      <c r="O35" s="59" t="s">
        <v>203</v>
      </c>
      <c r="P35" s="60">
        <v>5450</v>
      </c>
      <c r="Q35" s="60">
        <v>6812.5</v>
      </c>
      <c r="R35" s="23"/>
      <c r="S35" s="23"/>
    </row>
    <row r="36" spans="1:19" ht="45" x14ac:dyDescent="0.25">
      <c r="A36" s="23" t="s">
        <v>31</v>
      </c>
      <c r="B36" s="24" t="s">
        <v>253</v>
      </c>
      <c r="C36" s="24" t="s">
        <v>155</v>
      </c>
      <c r="D36" s="36" t="s">
        <v>212</v>
      </c>
      <c r="E36" s="23" t="s">
        <v>156</v>
      </c>
      <c r="F36" s="25">
        <v>5000</v>
      </c>
      <c r="G36" s="25">
        <v>4864.8</v>
      </c>
      <c r="H36" s="25">
        <f>I36-G36</f>
        <v>1216.1999999999998</v>
      </c>
      <c r="I36" s="25">
        <v>6081</v>
      </c>
      <c r="J36" s="27">
        <v>71242000</v>
      </c>
      <c r="K36" s="25"/>
      <c r="L36" s="23" t="s">
        <v>63</v>
      </c>
      <c r="M36" s="23" t="s">
        <v>306</v>
      </c>
      <c r="N36" s="23" t="s">
        <v>351</v>
      </c>
      <c r="O36" s="59" t="s">
        <v>199</v>
      </c>
      <c r="P36" s="60">
        <v>6664.8</v>
      </c>
      <c r="Q36" s="60">
        <v>8331</v>
      </c>
      <c r="R36" s="23"/>
      <c r="S36" s="23"/>
    </row>
    <row r="37" spans="1:19" ht="60" x14ac:dyDescent="0.25">
      <c r="A37" s="23" t="s">
        <v>32</v>
      </c>
      <c r="B37" s="24" t="s">
        <v>254</v>
      </c>
      <c r="C37" s="24" t="s">
        <v>157</v>
      </c>
      <c r="D37" s="33" t="s">
        <v>158</v>
      </c>
      <c r="E37" s="23" t="s">
        <v>161</v>
      </c>
      <c r="F37" s="25">
        <v>54000</v>
      </c>
      <c r="G37" s="25">
        <v>38407.050000000003</v>
      </c>
      <c r="H37" s="25">
        <f>I37-G37</f>
        <v>9601.7599999999948</v>
      </c>
      <c r="I37" s="25">
        <v>48008.81</v>
      </c>
      <c r="J37" s="27">
        <v>45233120</v>
      </c>
      <c r="K37" s="25"/>
      <c r="L37" s="23" t="s">
        <v>63</v>
      </c>
      <c r="M37" s="23" t="s">
        <v>302</v>
      </c>
      <c r="N37" s="23" t="s">
        <v>352</v>
      </c>
      <c r="O37" s="59" t="s">
        <v>633</v>
      </c>
      <c r="P37" s="60">
        <f t="shared" ref="P37" si="4">Q37-(Q37*0.2)</f>
        <v>40147.055999999997</v>
      </c>
      <c r="Q37" s="60">
        <v>50183.82</v>
      </c>
      <c r="R37" s="23"/>
      <c r="S37" s="23"/>
    </row>
    <row r="38" spans="1:19" ht="45" x14ac:dyDescent="0.25">
      <c r="A38" s="23" t="s">
        <v>33</v>
      </c>
      <c r="B38" s="24" t="s">
        <v>255</v>
      </c>
      <c r="C38" s="24" t="s">
        <v>159</v>
      </c>
      <c r="D38" s="33" t="s">
        <v>160</v>
      </c>
      <c r="E38" s="23" t="s">
        <v>161</v>
      </c>
      <c r="F38" s="25">
        <v>5000</v>
      </c>
      <c r="G38" s="25">
        <v>5920</v>
      </c>
      <c r="H38" s="25">
        <v>1480</v>
      </c>
      <c r="I38" s="25">
        <v>7400</v>
      </c>
      <c r="J38" s="27">
        <v>45233120</v>
      </c>
      <c r="K38" s="25"/>
      <c r="L38" s="23" t="s">
        <v>63</v>
      </c>
      <c r="M38" s="23" t="s">
        <v>302</v>
      </c>
      <c r="N38" s="23" t="s">
        <v>353</v>
      </c>
      <c r="O38" s="59" t="s">
        <v>202</v>
      </c>
      <c r="P38" s="60">
        <v>5920</v>
      </c>
      <c r="Q38" s="60">
        <v>7400</v>
      </c>
      <c r="R38" s="23"/>
      <c r="S38" s="23"/>
    </row>
    <row r="39" spans="1:19" ht="60" x14ac:dyDescent="0.25">
      <c r="A39" s="23" t="s">
        <v>34</v>
      </c>
      <c r="B39" s="24" t="s">
        <v>256</v>
      </c>
      <c r="C39" s="24" t="s">
        <v>162</v>
      </c>
      <c r="D39" s="33" t="s">
        <v>213</v>
      </c>
      <c r="E39" s="23" t="s">
        <v>163</v>
      </c>
      <c r="F39" s="25">
        <v>280000</v>
      </c>
      <c r="G39" s="25">
        <v>170773</v>
      </c>
      <c r="H39" s="25">
        <v>42693.25</v>
      </c>
      <c r="I39" s="25">
        <v>213466.25</v>
      </c>
      <c r="J39" s="27">
        <v>45233120</v>
      </c>
      <c r="K39" s="25" t="s">
        <v>381</v>
      </c>
      <c r="L39" s="23" t="s">
        <v>164</v>
      </c>
      <c r="M39" s="23" t="s">
        <v>310</v>
      </c>
      <c r="N39" s="23" t="s">
        <v>354</v>
      </c>
      <c r="O39" s="59" t="s">
        <v>634</v>
      </c>
      <c r="P39" s="60">
        <f t="shared" ref="P39:P41" si="5">Q39-(Q39*0.2)</f>
        <v>178616.976</v>
      </c>
      <c r="Q39" s="60">
        <v>223271.22</v>
      </c>
      <c r="R39" s="23"/>
      <c r="S39" s="23"/>
    </row>
    <row r="40" spans="1:19" ht="45" x14ac:dyDescent="0.25">
      <c r="A40" s="23" t="s">
        <v>35</v>
      </c>
      <c r="B40" s="24" t="s">
        <v>257</v>
      </c>
      <c r="C40" s="24" t="s">
        <v>165</v>
      </c>
      <c r="D40" s="33" t="s">
        <v>315</v>
      </c>
      <c r="E40" s="23" t="s">
        <v>166</v>
      </c>
      <c r="F40" s="25">
        <v>4000</v>
      </c>
      <c r="G40" s="25">
        <v>3600</v>
      </c>
      <c r="H40" s="25">
        <v>900</v>
      </c>
      <c r="I40" s="25">
        <v>4500</v>
      </c>
      <c r="J40" s="27">
        <v>37535200</v>
      </c>
      <c r="K40" s="25"/>
      <c r="L40" s="23" t="s">
        <v>63</v>
      </c>
      <c r="M40" s="23" t="s">
        <v>306</v>
      </c>
      <c r="N40" s="23" t="s">
        <v>355</v>
      </c>
      <c r="O40" s="59" t="s">
        <v>639</v>
      </c>
      <c r="P40" s="60">
        <f t="shared" si="5"/>
        <v>3600</v>
      </c>
      <c r="Q40" s="60">
        <v>4500</v>
      </c>
      <c r="R40" s="23"/>
      <c r="S40" s="23"/>
    </row>
    <row r="41" spans="1:19" ht="45" x14ac:dyDescent="0.25">
      <c r="A41" s="23" t="s">
        <v>36</v>
      </c>
      <c r="B41" s="24" t="s">
        <v>258</v>
      </c>
      <c r="C41" s="24" t="s">
        <v>167</v>
      </c>
      <c r="D41" s="33" t="s">
        <v>168</v>
      </c>
      <c r="E41" s="23" t="s">
        <v>169</v>
      </c>
      <c r="F41" s="25">
        <v>5000</v>
      </c>
      <c r="G41" s="25">
        <v>3700</v>
      </c>
      <c r="H41" s="25">
        <v>925</v>
      </c>
      <c r="I41" s="25">
        <v>4625</v>
      </c>
      <c r="J41" s="27">
        <v>71242000</v>
      </c>
      <c r="K41" s="25"/>
      <c r="L41" s="23" t="s">
        <v>63</v>
      </c>
      <c r="M41" s="23" t="s">
        <v>306</v>
      </c>
      <c r="N41" s="23" t="s">
        <v>356</v>
      </c>
      <c r="O41" s="59" t="s">
        <v>559</v>
      </c>
      <c r="P41" s="60">
        <f t="shared" si="5"/>
        <v>3700</v>
      </c>
      <c r="Q41" s="60">
        <v>4625</v>
      </c>
      <c r="R41" s="23"/>
      <c r="S41" s="23"/>
    </row>
    <row r="42" spans="1:19" ht="45" x14ac:dyDescent="0.25">
      <c r="A42" s="23" t="s">
        <v>37</v>
      </c>
      <c r="B42" s="24" t="s">
        <v>259</v>
      </c>
      <c r="C42" s="24" t="s">
        <v>170</v>
      </c>
      <c r="D42" s="33" t="s">
        <v>171</v>
      </c>
      <c r="E42" s="23" t="s">
        <v>172</v>
      </c>
      <c r="F42" s="25">
        <v>24000</v>
      </c>
      <c r="G42" s="25">
        <v>23489</v>
      </c>
      <c r="H42" s="25">
        <v>5872.25</v>
      </c>
      <c r="I42" s="25">
        <v>29361.25</v>
      </c>
      <c r="J42" s="27">
        <v>32323500</v>
      </c>
      <c r="K42" s="25"/>
      <c r="L42" s="23" t="s">
        <v>63</v>
      </c>
      <c r="M42" s="23" t="s">
        <v>310</v>
      </c>
      <c r="N42" s="23" t="s">
        <v>357</v>
      </c>
      <c r="O42" s="59" t="s">
        <v>201</v>
      </c>
      <c r="P42" s="60">
        <v>23489</v>
      </c>
      <c r="Q42" s="60">
        <v>29361.25</v>
      </c>
      <c r="R42" s="23"/>
      <c r="S42" s="23"/>
    </row>
    <row r="43" spans="1:19" ht="45" x14ac:dyDescent="0.25">
      <c r="A43" s="23" t="s">
        <v>38</v>
      </c>
      <c r="B43" s="24" t="s">
        <v>260</v>
      </c>
      <c r="C43" s="24" t="s">
        <v>173</v>
      </c>
      <c r="D43" s="33" t="s">
        <v>174</v>
      </c>
      <c r="E43" s="23" t="s">
        <v>175</v>
      </c>
      <c r="F43" s="25">
        <v>3000</v>
      </c>
      <c r="G43" s="25">
        <v>4275</v>
      </c>
      <c r="H43" s="25">
        <v>1068.75</v>
      </c>
      <c r="I43" s="25">
        <v>5343.75</v>
      </c>
      <c r="J43" s="27">
        <v>71247000</v>
      </c>
      <c r="K43" s="25"/>
      <c r="L43" s="23" t="s">
        <v>63</v>
      </c>
      <c r="M43" s="23" t="s">
        <v>316</v>
      </c>
      <c r="N43" s="23" t="s">
        <v>358</v>
      </c>
      <c r="O43" s="59"/>
      <c r="P43" s="60"/>
      <c r="Q43" s="60"/>
      <c r="R43" s="23"/>
      <c r="S43" s="23" t="s">
        <v>330</v>
      </c>
    </row>
    <row r="44" spans="1:19" ht="45" x14ac:dyDescent="0.25">
      <c r="A44" s="23" t="s">
        <v>39</v>
      </c>
      <c r="B44" s="24" t="s">
        <v>261</v>
      </c>
      <c r="C44" s="24" t="s">
        <v>176</v>
      </c>
      <c r="D44" s="33" t="s">
        <v>177</v>
      </c>
      <c r="E44" s="23" t="s">
        <v>175</v>
      </c>
      <c r="F44" s="25">
        <v>24000</v>
      </c>
      <c r="G44" s="25">
        <v>7755</v>
      </c>
      <c r="H44" s="25">
        <v>0</v>
      </c>
      <c r="I44" s="25">
        <v>7755</v>
      </c>
      <c r="J44" s="27" t="s">
        <v>313</v>
      </c>
      <c r="K44" s="25"/>
      <c r="L44" s="23" t="s">
        <v>63</v>
      </c>
      <c r="M44" s="23" t="s">
        <v>317</v>
      </c>
      <c r="N44" s="23" t="s">
        <v>359</v>
      </c>
      <c r="O44" s="59" t="s">
        <v>629</v>
      </c>
      <c r="P44" s="60">
        <f>Q44-(Q44*0.2)</f>
        <v>6204</v>
      </c>
      <c r="Q44" s="60">
        <v>7755</v>
      </c>
      <c r="R44" s="23"/>
      <c r="S44" s="23"/>
    </row>
    <row r="45" spans="1:19" ht="45" x14ac:dyDescent="0.25">
      <c r="A45" s="23" t="s">
        <v>40</v>
      </c>
      <c r="B45" s="24" t="s">
        <v>262</v>
      </c>
      <c r="C45" s="24" t="s">
        <v>178</v>
      </c>
      <c r="D45" s="33" t="s">
        <v>179</v>
      </c>
      <c r="E45" s="23" t="s">
        <v>180</v>
      </c>
      <c r="F45" s="25">
        <v>30000</v>
      </c>
      <c r="G45" s="25">
        <v>37478.06</v>
      </c>
      <c r="H45" s="25">
        <v>9369.52</v>
      </c>
      <c r="I45" s="25">
        <v>46847.58</v>
      </c>
      <c r="J45" s="27">
        <v>45213311</v>
      </c>
      <c r="K45" s="25"/>
      <c r="L45" s="23" t="s">
        <v>63</v>
      </c>
      <c r="M45" s="23" t="s">
        <v>318</v>
      </c>
      <c r="N45" s="23" t="s">
        <v>360</v>
      </c>
      <c r="O45" s="59"/>
      <c r="P45" s="60"/>
      <c r="Q45" s="60"/>
      <c r="R45" s="23"/>
      <c r="S45" s="23" t="s">
        <v>330</v>
      </c>
    </row>
    <row r="46" spans="1:19" ht="45" x14ac:dyDescent="0.25">
      <c r="A46" s="23" t="s">
        <v>41</v>
      </c>
      <c r="B46" s="24" t="s">
        <v>263</v>
      </c>
      <c r="C46" s="24" t="s">
        <v>181</v>
      </c>
      <c r="D46" s="33" t="s">
        <v>182</v>
      </c>
      <c r="E46" s="23" t="s">
        <v>180</v>
      </c>
      <c r="F46" s="25">
        <v>6000</v>
      </c>
      <c r="G46" s="25">
        <v>5599.44</v>
      </c>
      <c r="H46" s="25">
        <v>1399.86</v>
      </c>
      <c r="I46" s="25">
        <v>6999.3</v>
      </c>
      <c r="J46" s="27">
        <v>71250000</v>
      </c>
      <c r="K46" s="25"/>
      <c r="L46" s="23" t="s">
        <v>63</v>
      </c>
      <c r="M46" s="23" t="s">
        <v>318</v>
      </c>
      <c r="N46" s="23" t="s">
        <v>361</v>
      </c>
      <c r="O46" s="59" t="s">
        <v>200</v>
      </c>
      <c r="P46" s="60">
        <v>5599.44</v>
      </c>
      <c r="Q46" s="60">
        <v>6999.3</v>
      </c>
      <c r="R46" s="23"/>
      <c r="S46" s="23"/>
    </row>
    <row r="47" spans="1:19" ht="45" x14ac:dyDescent="0.25">
      <c r="A47" s="23" t="s">
        <v>0</v>
      </c>
      <c r="B47" s="24" t="s">
        <v>395</v>
      </c>
      <c r="C47" s="24" t="s">
        <v>396</v>
      </c>
      <c r="D47" s="23" t="s">
        <v>397</v>
      </c>
      <c r="E47" s="23" t="s">
        <v>398</v>
      </c>
      <c r="F47" s="25">
        <v>332000</v>
      </c>
      <c r="G47" s="25">
        <v>288650</v>
      </c>
      <c r="H47" s="25">
        <f>I47-G47</f>
        <v>72162.5</v>
      </c>
      <c r="I47" s="25">
        <v>360812.5</v>
      </c>
      <c r="J47" s="23">
        <v>45233120</v>
      </c>
      <c r="K47" s="23"/>
      <c r="L47" s="23" t="s">
        <v>78</v>
      </c>
      <c r="M47" s="23" t="s">
        <v>318</v>
      </c>
      <c r="N47" s="23" t="s">
        <v>394</v>
      </c>
      <c r="O47" s="59" t="s">
        <v>586</v>
      </c>
      <c r="P47" s="60">
        <f>Q47-(Q47*0.2)</f>
        <v>285710.52</v>
      </c>
      <c r="Q47" s="60">
        <v>357138.15</v>
      </c>
      <c r="R47" s="23"/>
      <c r="S47" s="23"/>
    </row>
    <row r="48" spans="1:19" ht="75" x14ac:dyDescent="0.25">
      <c r="A48" s="23" t="s">
        <v>1</v>
      </c>
      <c r="B48" s="24" t="s">
        <v>399</v>
      </c>
      <c r="C48" s="24" t="s">
        <v>400</v>
      </c>
      <c r="D48" s="23" t="s">
        <v>401</v>
      </c>
      <c r="E48" s="23" t="s">
        <v>402</v>
      </c>
      <c r="F48" s="25">
        <v>8500</v>
      </c>
      <c r="G48" s="25">
        <v>8400</v>
      </c>
      <c r="H48" s="25">
        <v>2100</v>
      </c>
      <c r="I48" s="25">
        <v>10500</v>
      </c>
      <c r="J48" s="23" t="s">
        <v>269</v>
      </c>
      <c r="K48" s="23"/>
      <c r="L48" s="23" t="s">
        <v>383</v>
      </c>
      <c r="M48" s="23" t="s">
        <v>303</v>
      </c>
      <c r="N48" s="23" t="s">
        <v>403</v>
      </c>
      <c r="O48" s="59"/>
      <c r="P48" s="60"/>
      <c r="Q48" s="60"/>
      <c r="R48" s="23"/>
      <c r="S48" s="23" t="s">
        <v>330</v>
      </c>
    </row>
    <row r="49" spans="1:19" ht="45" x14ac:dyDescent="0.25">
      <c r="A49" s="23" t="s">
        <v>2</v>
      </c>
      <c r="B49" s="24" t="s">
        <v>404</v>
      </c>
      <c r="C49" s="24" t="s">
        <v>405</v>
      </c>
      <c r="D49" s="23" t="s">
        <v>406</v>
      </c>
      <c r="E49" s="23" t="s">
        <v>402</v>
      </c>
      <c r="F49" s="2">
        <v>13000</v>
      </c>
      <c r="G49" s="25">
        <v>12000</v>
      </c>
      <c r="H49" s="25">
        <v>3000</v>
      </c>
      <c r="I49" s="25">
        <v>15000</v>
      </c>
      <c r="J49" s="23">
        <v>71247000</v>
      </c>
      <c r="K49" s="23"/>
      <c r="L49" s="23" t="s">
        <v>383</v>
      </c>
      <c r="M49" s="23" t="s">
        <v>407</v>
      </c>
      <c r="N49" s="5" t="s">
        <v>408</v>
      </c>
      <c r="O49" s="59"/>
      <c r="P49" s="60"/>
      <c r="Q49" s="60"/>
      <c r="R49" s="23"/>
      <c r="S49" s="23" t="s">
        <v>330</v>
      </c>
    </row>
    <row r="50" spans="1:19" ht="75" x14ac:dyDescent="0.25">
      <c r="A50" s="23" t="s">
        <v>3</v>
      </c>
      <c r="B50" s="24" t="s">
        <v>409</v>
      </c>
      <c r="C50" s="24" t="s">
        <v>410</v>
      </c>
      <c r="D50" s="23" t="s">
        <v>411</v>
      </c>
      <c r="E50" s="23" t="s">
        <v>412</v>
      </c>
      <c r="F50" s="25">
        <v>340000</v>
      </c>
      <c r="G50" s="25">
        <v>313827.59999999998</v>
      </c>
      <c r="H50" s="25">
        <v>78456.899999999994</v>
      </c>
      <c r="I50" s="25">
        <v>392284.5</v>
      </c>
      <c r="J50" s="1">
        <v>45262700</v>
      </c>
      <c r="K50" s="23"/>
      <c r="L50" s="23" t="s">
        <v>413</v>
      </c>
      <c r="M50" s="23" t="s">
        <v>303</v>
      </c>
      <c r="N50" s="23" t="s">
        <v>414</v>
      </c>
      <c r="O50" s="59"/>
      <c r="P50" s="60"/>
      <c r="Q50" s="60"/>
      <c r="R50" s="23"/>
      <c r="S50" s="23" t="s">
        <v>330</v>
      </c>
    </row>
    <row r="51" spans="1:19" ht="60" x14ac:dyDescent="0.25">
      <c r="A51" s="23" t="s">
        <v>58</v>
      </c>
      <c r="B51" s="24" t="s">
        <v>415</v>
      </c>
      <c r="C51" s="24" t="s">
        <v>416</v>
      </c>
      <c r="D51" s="23" t="s">
        <v>417</v>
      </c>
      <c r="E51" s="42"/>
      <c r="F51" s="2">
        <v>5000</v>
      </c>
      <c r="G51" s="43">
        <v>5000</v>
      </c>
      <c r="H51" s="25">
        <v>1250</v>
      </c>
      <c r="I51" s="25">
        <v>6250</v>
      </c>
      <c r="J51" s="23">
        <v>71248000</v>
      </c>
      <c r="K51" s="23"/>
      <c r="L51" s="23" t="s">
        <v>383</v>
      </c>
      <c r="M51" s="23" t="s">
        <v>303</v>
      </c>
      <c r="N51" s="23" t="s">
        <v>418</v>
      </c>
      <c r="O51" s="59"/>
      <c r="P51" s="60"/>
      <c r="Q51" s="60"/>
      <c r="R51" s="23"/>
      <c r="S51" s="23" t="s">
        <v>330</v>
      </c>
    </row>
    <row r="52" spans="1:19" ht="45" x14ac:dyDescent="0.25">
      <c r="A52" s="23" t="s">
        <v>4</v>
      </c>
      <c r="B52" s="24" t="s">
        <v>419</v>
      </c>
      <c r="C52" s="24" t="s">
        <v>420</v>
      </c>
      <c r="D52" s="23" t="s">
        <v>421</v>
      </c>
      <c r="E52" s="23" t="s">
        <v>422</v>
      </c>
      <c r="F52" s="25">
        <v>28800</v>
      </c>
      <c r="G52" s="25">
        <v>23933.3</v>
      </c>
      <c r="H52" s="25">
        <v>5983.33</v>
      </c>
      <c r="I52" s="25">
        <v>29916.63</v>
      </c>
      <c r="J52" s="23">
        <v>45453000</v>
      </c>
      <c r="K52" s="23"/>
      <c r="L52" s="23" t="s">
        <v>383</v>
      </c>
      <c r="M52" s="23" t="s">
        <v>301</v>
      </c>
      <c r="N52" s="23" t="s">
        <v>423</v>
      </c>
      <c r="O52" s="59" t="s">
        <v>559</v>
      </c>
      <c r="P52" s="60">
        <f>Q52-(Q52*0.2)</f>
        <v>30196.871999999996</v>
      </c>
      <c r="Q52" s="60">
        <v>37746.089999999997</v>
      </c>
      <c r="R52" s="23"/>
      <c r="S52" s="23"/>
    </row>
    <row r="53" spans="1:19" ht="75" x14ac:dyDescent="0.25">
      <c r="A53" s="23" t="s">
        <v>5</v>
      </c>
      <c r="B53" s="24" t="s">
        <v>424</v>
      </c>
      <c r="C53" s="24" t="s">
        <v>425</v>
      </c>
      <c r="D53" s="23" t="s">
        <v>426</v>
      </c>
      <c r="E53" s="23"/>
      <c r="F53" s="25">
        <v>1950000</v>
      </c>
      <c r="G53" s="25">
        <v>1898759.3</v>
      </c>
      <c r="H53" s="25">
        <v>474689.83</v>
      </c>
      <c r="I53" s="25">
        <v>2373449.13</v>
      </c>
      <c r="J53" s="23">
        <v>31500000</v>
      </c>
      <c r="K53" s="23"/>
      <c r="L53" s="23" t="s">
        <v>427</v>
      </c>
      <c r="M53" s="23" t="s">
        <v>428</v>
      </c>
      <c r="N53" s="23" t="s">
        <v>429</v>
      </c>
      <c r="O53" s="59"/>
      <c r="P53" s="60"/>
      <c r="Q53" s="60"/>
      <c r="R53" s="23"/>
      <c r="S53" s="23" t="s">
        <v>330</v>
      </c>
    </row>
    <row r="54" spans="1:19" ht="30" x14ac:dyDescent="0.25">
      <c r="A54" s="23" t="s">
        <v>6</v>
      </c>
      <c r="B54" s="24" t="s">
        <v>430</v>
      </c>
      <c r="C54" s="24" t="s">
        <v>431</v>
      </c>
      <c r="D54" s="23" t="s">
        <v>432</v>
      </c>
      <c r="E54" s="23" t="s">
        <v>433</v>
      </c>
      <c r="F54" s="25">
        <v>26500</v>
      </c>
      <c r="G54" s="25">
        <v>23750</v>
      </c>
      <c r="H54" s="25">
        <f>G54*25%</f>
        <v>5937.5</v>
      </c>
      <c r="I54" s="25">
        <f>G54+H54</f>
        <v>29687.5</v>
      </c>
      <c r="J54" s="23" t="s">
        <v>313</v>
      </c>
      <c r="K54" s="23"/>
      <c r="L54" s="23" t="s">
        <v>63</v>
      </c>
      <c r="M54" s="23" t="s">
        <v>318</v>
      </c>
      <c r="N54" s="23" t="s">
        <v>393</v>
      </c>
      <c r="O54" s="59"/>
      <c r="P54" s="60"/>
      <c r="Q54" s="60"/>
      <c r="R54" s="23"/>
      <c r="S54" s="23"/>
    </row>
    <row r="55" spans="1:19" ht="60" x14ac:dyDescent="0.25">
      <c r="A55" s="23" t="s">
        <v>7</v>
      </c>
      <c r="B55" s="24" t="s">
        <v>434</v>
      </c>
      <c r="C55" s="24" t="s">
        <v>435</v>
      </c>
      <c r="D55" s="23" t="s">
        <v>436</v>
      </c>
      <c r="E55" s="23"/>
      <c r="F55" s="2">
        <v>4000</v>
      </c>
      <c r="G55" s="25">
        <v>3999.06</v>
      </c>
      <c r="H55" s="25">
        <v>999.77</v>
      </c>
      <c r="I55" s="25">
        <v>4998.83</v>
      </c>
      <c r="J55" s="23">
        <v>72224000</v>
      </c>
      <c r="K55" s="23"/>
      <c r="L55" s="23" t="s">
        <v>383</v>
      </c>
      <c r="M55" s="23" t="s">
        <v>437</v>
      </c>
      <c r="N55" s="23" t="s">
        <v>438</v>
      </c>
      <c r="O55" s="59"/>
      <c r="P55" s="60"/>
      <c r="Q55" s="60"/>
      <c r="R55" s="23"/>
      <c r="S55" s="23" t="s">
        <v>330</v>
      </c>
    </row>
    <row r="56" spans="1:19" ht="45" x14ac:dyDescent="0.25">
      <c r="A56" s="23" t="s">
        <v>8</v>
      </c>
      <c r="B56" s="24" t="s">
        <v>439</v>
      </c>
      <c r="C56" s="24" t="s">
        <v>440</v>
      </c>
      <c r="D56" s="23" t="s">
        <v>441</v>
      </c>
      <c r="E56" s="23" t="s">
        <v>442</v>
      </c>
      <c r="F56" s="25">
        <v>450000</v>
      </c>
      <c r="G56" s="25">
        <v>509423.2</v>
      </c>
      <c r="H56" s="25">
        <v>127355.8</v>
      </c>
      <c r="I56" s="25">
        <v>636779</v>
      </c>
      <c r="J56" s="23">
        <v>45212172</v>
      </c>
      <c r="K56" s="23" t="s">
        <v>443</v>
      </c>
      <c r="L56" s="23" t="s">
        <v>384</v>
      </c>
      <c r="M56" s="23" t="s">
        <v>444</v>
      </c>
      <c r="N56" s="23" t="s">
        <v>445</v>
      </c>
      <c r="O56" s="59"/>
      <c r="P56" s="60"/>
      <c r="Q56" s="60"/>
      <c r="R56" s="23"/>
      <c r="S56" s="23" t="s">
        <v>330</v>
      </c>
    </row>
    <row r="57" spans="1:19" ht="45" x14ac:dyDescent="0.25">
      <c r="A57" s="23" t="s">
        <v>9</v>
      </c>
      <c r="B57" s="24" t="s">
        <v>446</v>
      </c>
      <c r="C57" s="24" t="s">
        <v>447</v>
      </c>
      <c r="D57" s="23" t="s">
        <v>448</v>
      </c>
      <c r="E57" s="23"/>
      <c r="F57" s="25">
        <v>37500</v>
      </c>
      <c r="G57" s="25">
        <v>34280</v>
      </c>
      <c r="H57" s="25">
        <v>8570</v>
      </c>
      <c r="I57" s="25">
        <v>42850</v>
      </c>
      <c r="J57" s="23">
        <v>45112450</v>
      </c>
      <c r="K57" s="23"/>
      <c r="L57" s="23" t="s">
        <v>383</v>
      </c>
      <c r="M57" s="23" t="s">
        <v>367</v>
      </c>
      <c r="N57" s="23" t="s">
        <v>449</v>
      </c>
      <c r="O57" s="59"/>
      <c r="P57" s="60"/>
      <c r="Q57" s="60"/>
      <c r="R57" s="23"/>
      <c r="S57" s="23"/>
    </row>
    <row r="58" spans="1:19" ht="90" x14ac:dyDescent="0.25">
      <c r="A58" s="23" t="s">
        <v>10</v>
      </c>
      <c r="B58" s="24" t="s">
        <v>450</v>
      </c>
      <c r="C58" s="24" t="s">
        <v>451</v>
      </c>
      <c r="D58" s="23" t="s">
        <v>452</v>
      </c>
      <c r="E58" s="23" t="s">
        <v>442</v>
      </c>
      <c r="F58" s="25">
        <v>3200</v>
      </c>
      <c r="G58" s="25">
        <v>1600</v>
      </c>
      <c r="H58" s="25">
        <v>400</v>
      </c>
      <c r="I58" s="25">
        <v>2000</v>
      </c>
      <c r="J58" s="23">
        <v>71600000</v>
      </c>
      <c r="K58" s="23"/>
      <c r="L58" s="23" t="s">
        <v>383</v>
      </c>
      <c r="M58" s="23" t="s">
        <v>453</v>
      </c>
      <c r="N58" s="23" t="s">
        <v>385</v>
      </c>
      <c r="O58" s="59" t="s">
        <v>200</v>
      </c>
      <c r="P58" s="60">
        <f>Q58-(Q58*0.2)</f>
        <v>1600</v>
      </c>
      <c r="Q58" s="60">
        <v>2000</v>
      </c>
      <c r="R58" s="23" t="s">
        <v>270</v>
      </c>
      <c r="S58" s="23"/>
    </row>
    <row r="59" spans="1:19" ht="90" x14ac:dyDescent="0.25">
      <c r="A59" s="23" t="s">
        <v>11</v>
      </c>
      <c r="B59" s="24" t="s">
        <v>450</v>
      </c>
      <c r="C59" s="24" t="s">
        <v>454</v>
      </c>
      <c r="D59" s="23" t="s">
        <v>452</v>
      </c>
      <c r="E59" s="23" t="s">
        <v>442</v>
      </c>
      <c r="F59" s="25">
        <v>3200</v>
      </c>
      <c r="G59" s="25">
        <v>1600</v>
      </c>
      <c r="H59" s="25">
        <v>400</v>
      </c>
      <c r="I59" s="25">
        <v>2000</v>
      </c>
      <c r="J59" s="23">
        <v>71600000</v>
      </c>
      <c r="K59" s="23"/>
      <c r="L59" s="23" t="s">
        <v>383</v>
      </c>
      <c r="M59" s="23" t="s">
        <v>455</v>
      </c>
      <c r="N59" s="23" t="s">
        <v>385</v>
      </c>
      <c r="O59" s="59"/>
      <c r="P59" s="60"/>
      <c r="Q59" s="60"/>
      <c r="R59" s="23" t="s">
        <v>271</v>
      </c>
      <c r="S59" s="23" t="s">
        <v>330</v>
      </c>
    </row>
    <row r="60" spans="1:19" ht="45" x14ac:dyDescent="0.25">
      <c r="A60" s="23" t="s">
        <v>12</v>
      </c>
      <c r="B60" s="24" t="s">
        <v>456</v>
      </c>
      <c r="C60" s="24" t="s">
        <v>457</v>
      </c>
      <c r="D60" s="23" t="s">
        <v>458</v>
      </c>
      <c r="E60" s="23" t="s">
        <v>459</v>
      </c>
      <c r="F60" s="25">
        <v>225000</v>
      </c>
      <c r="G60" s="25">
        <v>199993.8</v>
      </c>
      <c r="H60" s="25">
        <v>49998.45</v>
      </c>
      <c r="I60" s="25">
        <v>249992.25</v>
      </c>
      <c r="J60" s="23">
        <v>45233120</v>
      </c>
      <c r="K60" s="23"/>
      <c r="L60" s="23" t="s">
        <v>384</v>
      </c>
      <c r="M60" s="23" t="s">
        <v>316</v>
      </c>
      <c r="N60" s="23" t="s">
        <v>394</v>
      </c>
      <c r="O60" s="59"/>
      <c r="P60" s="60"/>
      <c r="Q60" s="60"/>
      <c r="R60" s="23"/>
      <c r="S60" s="23" t="s">
        <v>330</v>
      </c>
    </row>
    <row r="61" spans="1:19" ht="75" x14ac:dyDescent="0.25">
      <c r="A61" s="23" t="s">
        <v>13</v>
      </c>
      <c r="B61" s="24" t="s">
        <v>460</v>
      </c>
      <c r="C61" s="24" t="s">
        <v>461</v>
      </c>
      <c r="D61" s="23" t="s">
        <v>462</v>
      </c>
      <c r="E61" s="23" t="s">
        <v>463</v>
      </c>
      <c r="F61" s="25">
        <v>26500</v>
      </c>
      <c r="G61" s="25">
        <v>25573.200000000001</v>
      </c>
      <c r="H61" s="25">
        <f>I61-G61</f>
        <v>6393.2999999999993</v>
      </c>
      <c r="I61" s="25">
        <v>31966.5</v>
      </c>
      <c r="J61" s="23">
        <v>71632000</v>
      </c>
      <c r="K61" s="23"/>
      <c r="L61" s="23" t="s">
        <v>383</v>
      </c>
      <c r="M61" s="23" t="s">
        <v>464</v>
      </c>
      <c r="N61" s="23" t="s">
        <v>385</v>
      </c>
      <c r="O61" s="59"/>
      <c r="P61" s="60"/>
      <c r="Q61" s="60"/>
      <c r="R61" s="23"/>
      <c r="S61" s="23" t="s">
        <v>330</v>
      </c>
    </row>
    <row r="62" spans="1:19" ht="75" x14ac:dyDescent="0.25">
      <c r="A62" s="23" t="s">
        <v>14</v>
      </c>
      <c r="B62" s="24" t="s">
        <v>465</v>
      </c>
      <c r="C62" s="24" t="s">
        <v>466</v>
      </c>
      <c r="D62" s="23" t="s">
        <v>467</v>
      </c>
      <c r="E62" s="23" t="s">
        <v>463</v>
      </c>
      <c r="F62" s="25">
        <v>26500</v>
      </c>
      <c r="G62" s="25">
        <v>25745</v>
      </c>
      <c r="H62" s="25">
        <v>6436.25</v>
      </c>
      <c r="I62" s="25">
        <v>32181.25</v>
      </c>
      <c r="J62" s="23">
        <v>71632000</v>
      </c>
      <c r="K62" s="23"/>
      <c r="L62" s="23" t="s">
        <v>383</v>
      </c>
      <c r="M62" s="23" t="s">
        <v>464</v>
      </c>
      <c r="N62" s="23" t="s">
        <v>385</v>
      </c>
      <c r="O62" s="59"/>
      <c r="P62" s="60"/>
      <c r="Q62" s="60"/>
      <c r="R62" s="23"/>
      <c r="S62" s="23" t="s">
        <v>330</v>
      </c>
    </row>
    <row r="63" spans="1:19" ht="45" x14ac:dyDescent="0.25">
      <c r="A63" s="23" t="s">
        <v>15</v>
      </c>
      <c r="B63" s="44" t="s">
        <v>468</v>
      </c>
      <c r="C63" s="44" t="s">
        <v>469</v>
      </c>
      <c r="D63" s="23" t="s">
        <v>470</v>
      </c>
      <c r="E63" s="42" t="s">
        <v>471</v>
      </c>
      <c r="F63" s="2">
        <v>20000</v>
      </c>
      <c r="G63" s="43">
        <v>18950</v>
      </c>
      <c r="H63" s="43">
        <v>4737.5</v>
      </c>
      <c r="I63" s="43">
        <v>23687.5</v>
      </c>
      <c r="J63" s="42">
        <v>71248000</v>
      </c>
      <c r="K63" s="42"/>
      <c r="L63" s="23" t="s">
        <v>383</v>
      </c>
      <c r="M63" s="42" t="s">
        <v>387</v>
      </c>
      <c r="N63" s="23" t="s">
        <v>385</v>
      </c>
      <c r="O63" s="59"/>
      <c r="P63" s="60"/>
      <c r="Q63" s="60"/>
      <c r="R63" s="23"/>
      <c r="S63" s="23" t="s">
        <v>330</v>
      </c>
    </row>
    <row r="64" spans="1:19" ht="45" x14ac:dyDescent="0.25">
      <c r="A64" s="23" t="s">
        <v>16</v>
      </c>
      <c r="B64" s="24" t="s">
        <v>472</v>
      </c>
      <c r="C64" s="23" t="s">
        <v>473</v>
      </c>
      <c r="D64" s="23" t="s">
        <v>474</v>
      </c>
      <c r="E64" s="23" t="s">
        <v>475</v>
      </c>
      <c r="F64" s="25">
        <v>87000</v>
      </c>
      <c r="G64" s="25">
        <v>72976</v>
      </c>
      <c r="H64" s="25">
        <v>18244</v>
      </c>
      <c r="I64" s="25">
        <v>91220</v>
      </c>
      <c r="J64" s="23">
        <v>39161000</v>
      </c>
      <c r="K64" s="23"/>
      <c r="L64" s="23" t="s">
        <v>384</v>
      </c>
      <c r="M64" s="23" t="s">
        <v>476</v>
      </c>
      <c r="N64" s="23" t="s">
        <v>477</v>
      </c>
      <c r="O64" s="59" t="s">
        <v>640</v>
      </c>
      <c r="P64" s="60">
        <f>Q64-(Q64*0.2)</f>
        <v>72976</v>
      </c>
      <c r="Q64" s="60">
        <v>91220</v>
      </c>
      <c r="R64" s="23"/>
      <c r="S64" s="23"/>
    </row>
    <row r="65" spans="1:19" ht="60" x14ac:dyDescent="0.25">
      <c r="A65" s="23" t="s">
        <v>17</v>
      </c>
      <c r="B65" s="24" t="s">
        <v>478</v>
      </c>
      <c r="C65" s="23" t="s">
        <v>479</v>
      </c>
      <c r="D65" s="23" t="s">
        <v>480</v>
      </c>
      <c r="E65" s="23" t="s">
        <v>475</v>
      </c>
      <c r="F65" s="25">
        <v>26000</v>
      </c>
      <c r="G65" s="25">
        <v>25950</v>
      </c>
      <c r="H65" s="25">
        <v>0</v>
      </c>
      <c r="I65" s="25">
        <v>25950</v>
      </c>
      <c r="J65" s="23">
        <v>80000000</v>
      </c>
      <c r="K65" s="23"/>
      <c r="L65" s="23" t="s">
        <v>383</v>
      </c>
      <c r="M65" s="23" t="s">
        <v>481</v>
      </c>
      <c r="N65" s="23" t="s">
        <v>482</v>
      </c>
      <c r="O65" s="59"/>
      <c r="P65" s="60"/>
      <c r="Q65" s="60"/>
      <c r="R65" s="23"/>
      <c r="S65" s="23" t="s">
        <v>330</v>
      </c>
    </row>
    <row r="66" spans="1:19" ht="45" x14ac:dyDescent="0.25">
      <c r="A66" s="23" t="s">
        <v>18</v>
      </c>
      <c r="B66" s="24" t="s">
        <v>483</v>
      </c>
      <c r="C66" s="24" t="s">
        <v>484</v>
      </c>
      <c r="D66" s="23" t="s">
        <v>485</v>
      </c>
      <c r="E66" s="23" t="s">
        <v>486</v>
      </c>
      <c r="F66" s="25">
        <v>16000</v>
      </c>
      <c r="G66" s="25">
        <v>17240</v>
      </c>
      <c r="H66" s="25">
        <v>4310</v>
      </c>
      <c r="I66" s="2">
        <v>21550</v>
      </c>
      <c r="J66" s="23">
        <v>79954000</v>
      </c>
      <c r="K66" s="23"/>
      <c r="L66" s="23" t="s">
        <v>383</v>
      </c>
      <c r="M66" s="23" t="s">
        <v>210</v>
      </c>
      <c r="N66" s="23" t="s">
        <v>386</v>
      </c>
      <c r="O66" s="59" t="s">
        <v>641</v>
      </c>
      <c r="P66" s="60">
        <f>Q66-(Q66*0.2)</f>
        <v>17240</v>
      </c>
      <c r="Q66" s="60">
        <v>21550</v>
      </c>
      <c r="R66" s="23"/>
      <c r="S66" s="23"/>
    </row>
    <row r="67" spans="1:19" ht="45" x14ac:dyDescent="0.25">
      <c r="A67" s="23" t="s">
        <v>19</v>
      </c>
      <c r="B67" s="24" t="s">
        <v>487</v>
      </c>
      <c r="C67" s="23" t="s">
        <v>488</v>
      </c>
      <c r="D67" s="23" t="s">
        <v>489</v>
      </c>
      <c r="E67" s="23" t="s">
        <v>490</v>
      </c>
      <c r="F67" s="25">
        <v>3500</v>
      </c>
      <c r="G67" s="25">
        <v>3260</v>
      </c>
      <c r="H67" s="25">
        <f>I67-G67</f>
        <v>815</v>
      </c>
      <c r="I67" s="25">
        <v>4075</v>
      </c>
      <c r="J67" s="23" t="s">
        <v>313</v>
      </c>
      <c r="K67" s="23"/>
      <c r="L67" s="23" t="s">
        <v>383</v>
      </c>
      <c r="M67" s="23" t="s">
        <v>318</v>
      </c>
      <c r="N67" s="23" t="s">
        <v>392</v>
      </c>
      <c r="O67" s="59"/>
      <c r="P67" s="60"/>
      <c r="Q67" s="60"/>
      <c r="R67" s="23"/>
      <c r="S67" s="23"/>
    </row>
    <row r="68" spans="1:19" ht="45" x14ac:dyDescent="0.25">
      <c r="A68" s="23" t="s">
        <v>20</v>
      </c>
      <c r="B68" s="24" t="s">
        <v>491</v>
      </c>
      <c r="C68" s="23" t="s">
        <v>492</v>
      </c>
      <c r="D68" s="23" t="s">
        <v>493</v>
      </c>
      <c r="E68" s="41">
        <v>45551</v>
      </c>
      <c r="F68" s="25">
        <v>8000</v>
      </c>
      <c r="G68" s="25">
        <v>7418.5</v>
      </c>
      <c r="H68" s="25">
        <v>1854.63</v>
      </c>
      <c r="I68" s="25">
        <v>9273.1299999999992</v>
      </c>
      <c r="J68" s="23">
        <v>45233120</v>
      </c>
      <c r="K68" s="23"/>
      <c r="L68" s="23" t="s">
        <v>383</v>
      </c>
      <c r="M68" s="23" t="s">
        <v>364</v>
      </c>
      <c r="N68" s="5" t="s">
        <v>494</v>
      </c>
      <c r="O68" s="59" t="s">
        <v>642</v>
      </c>
      <c r="P68" s="60">
        <f t="shared" ref="P68:P76" si="6">Q68-(Q68*0.2)</f>
        <v>7418.503999999999</v>
      </c>
      <c r="Q68" s="60">
        <v>9273.1299999999992</v>
      </c>
      <c r="R68" s="23"/>
      <c r="S68" s="23"/>
    </row>
    <row r="69" spans="1:19" ht="45" x14ac:dyDescent="0.25">
      <c r="A69" s="23" t="s">
        <v>21</v>
      </c>
      <c r="B69" s="24" t="s">
        <v>94</v>
      </c>
      <c r="C69" s="23" t="s">
        <v>495</v>
      </c>
      <c r="D69" s="23" t="s">
        <v>496</v>
      </c>
      <c r="E69" s="41">
        <v>45551</v>
      </c>
      <c r="F69" s="25">
        <v>12000</v>
      </c>
      <c r="G69" s="25">
        <v>10889.5</v>
      </c>
      <c r="H69" s="25">
        <f>I69-G69</f>
        <v>2722.3799999999992</v>
      </c>
      <c r="I69" s="25">
        <v>13611.88</v>
      </c>
      <c r="J69" s="23">
        <v>45233120</v>
      </c>
      <c r="K69" s="23"/>
      <c r="L69" s="23" t="s">
        <v>383</v>
      </c>
      <c r="M69" s="23" t="s">
        <v>364</v>
      </c>
      <c r="N69" s="5" t="s">
        <v>494</v>
      </c>
      <c r="O69" s="59" t="s">
        <v>642</v>
      </c>
      <c r="P69" s="60">
        <f t="shared" si="6"/>
        <v>10886.511999999999</v>
      </c>
      <c r="Q69" s="60">
        <v>13608.14</v>
      </c>
      <c r="R69" s="23"/>
      <c r="S69" s="23"/>
    </row>
    <row r="70" spans="1:19" ht="45" x14ac:dyDescent="0.25">
      <c r="A70" s="23" t="s">
        <v>22</v>
      </c>
      <c r="B70" s="24" t="s">
        <v>497</v>
      </c>
      <c r="C70" s="24" t="s">
        <v>498</v>
      </c>
      <c r="D70" s="23" t="s">
        <v>499</v>
      </c>
      <c r="E70" s="41" t="s">
        <v>500</v>
      </c>
      <c r="F70" s="25">
        <v>2400</v>
      </c>
      <c r="G70" s="25">
        <v>2000</v>
      </c>
      <c r="H70" s="25">
        <v>500</v>
      </c>
      <c r="I70" s="25">
        <v>2500</v>
      </c>
      <c r="J70" s="23">
        <v>71247000</v>
      </c>
      <c r="K70" s="23"/>
      <c r="L70" s="23" t="s">
        <v>382</v>
      </c>
      <c r="M70" s="23" t="s">
        <v>310</v>
      </c>
      <c r="N70" s="23" t="s">
        <v>408</v>
      </c>
      <c r="O70" s="59" t="s">
        <v>643</v>
      </c>
      <c r="P70" s="60">
        <f t="shared" si="6"/>
        <v>2000</v>
      </c>
      <c r="Q70" s="60">
        <v>2500</v>
      </c>
      <c r="R70" s="23"/>
      <c r="S70" s="23"/>
    </row>
    <row r="71" spans="1:19" ht="45" x14ac:dyDescent="0.25">
      <c r="A71" s="23" t="s">
        <v>23</v>
      </c>
      <c r="B71" s="24" t="s">
        <v>501</v>
      </c>
      <c r="C71" s="24" t="s">
        <v>502</v>
      </c>
      <c r="D71" s="23" t="s">
        <v>503</v>
      </c>
      <c r="E71" s="23" t="s">
        <v>504</v>
      </c>
      <c r="F71" s="25">
        <v>8600</v>
      </c>
      <c r="G71" s="25">
        <v>8576</v>
      </c>
      <c r="H71" s="25">
        <v>2144</v>
      </c>
      <c r="I71" s="25">
        <v>10720</v>
      </c>
      <c r="J71" s="23">
        <v>39112000</v>
      </c>
      <c r="K71" s="23"/>
      <c r="L71" s="23" t="s">
        <v>382</v>
      </c>
      <c r="M71" s="23" t="s">
        <v>306</v>
      </c>
      <c r="N71" s="23" t="s">
        <v>505</v>
      </c>
      <c r="O71" s="59" t="s">
        <v>637</v>
      </c>
      <c r="P71" s="60">
        <f t="shared" si="6"/>
        <v>8576</v>
      </c>
      <c r="Q71" s="60">
        <v>10720</v>
      </c>
      <c r="R71" s="23"/>
      <c r="S71" s="23"/>
    </row>
    <row r="72" spans="1:19" ht="30" x14ac:dyDescent="0.25">
      <c r="A72" s="23" t="s">
        <v>24</v>
      </c>
      <c r="B72" s="24" t="s">
        <v>506</v>
      </c>
      <c r="C72" s="24" t="s">
        <v>507</v>
      </c>
      <c r="D72" s="23" t="s">
        <v>508</v>
      </c>
      <c r="E72" s="23" t="s">
        <v>200</v>
      </c>
      <c r="F72" s="25">
        <v>136000</v>
      </c>
      <c r="G72" s="25">
        <v>62968.29</v>
      </c>
      <c r="H72" s="25">
        <f>I72-G72</f>
        <v>15742.07</v>
      </c>
      <c r="I72" s="25">
        <v>78710.36</v>
      </c>
      <c r="J72" s="23"/>
      <c r="K72" s="23"/>
      <c r="L72" s="23" t="s">
        <v>70</v>
      </c>
      <c r="M72" s="23" t="s">
        <v>310</v>
      </c>
      <c r="N72" s="23" t="s">
        <v>445</v>
      </c>
      <c r="O72" s="59" t="s">
        <v>643</v>
      </c>
      <c r="P72" s="60">
        <f t="shared" si="6"/>
        <v>62812</v>
      </c>
      <c r="Q72" s="60">
        <v>78515</v>
      </c>
      <c r="R72" s="23"/>
      <c r="S72" s="23"/>
    </row>
    <row r="73" spans="1:19" ht="45" x14ac:dyDescent="0.25">
      <c r="A73" s="23" t="s">
        <v>25</v>
      </c>
      <c r="B73" s="24" t="s">
        <v>509</v>
      </c>
      <c r="C73" s="24" t="s">
        <v>510</v>
      </c>
      <c r="D73" s="23" t="s">
        <v>511</v>
      </c>
      <c r="E73" s="41">
        <v>45565</v>
      </c>
      <c r="F73" s="25">
        <v>8000</v>
      </c>
      <c r="G73" s="25">
        <v>9164.6</v>
      </c>
      <c r="H73" s="25">
        <v>2291.15</v>
      </c>
      <c r="I73" s="25">
        <v>11455.75</v>
      </c>
      <c r="J73" s="23">
        <v>45233141</v>
      </c>
      <c r="K73" s="23"/>
      <c r="L73" s="23" t="s">
        <v>382</v>
      </c>
      <c r="M73" s="23" t="s">
        <v>302</v>
      </c>
      <c r="N73" s="5" t="s">
        <v>494</v>
      </c>
      <c r="O73" s="59" t="s">
        <v>642</v>
      </c>
      <c r="P73" s="60">
        <f t="shared" si="6"/>
        <v>9164.6</v>
      </c>
      <c r="Q73" s="60">
        <v>11455.75</v>
      </c>
      <c r="R73" s="23"/>
      <c r="S73" s="23"/>
    </row>
    <row r="74" spans="1:19" ht="30" x14ac:dyDescent="0.25">
      <c r="A74" s="23" t="s">
        <v>26</v>
      </c>
      <c r="B74" s="24" t="s">
        <v>512</v>
      </c>
      <c r="C74" s="24" t="s">
        <v>513</v>
      </c>
      <c r="D74" s="23" t="s">
        <v>514</v>
      </c>
      <c r="E74" s="23" t="s">
        <v>197</v>
      </c>
      <c r="F74" s="25">
        <v>3500</v>
      </c>
      <c r="G74" s="25">
        <v>3500</v>
      </c>
      <c r="H74" s="25">
        <f>I74-G74</f>
        <v>875</v>
      </c>
      <c r="I74" s="25">
        <v>4375</v>
      </c>
      <c r="J74" s="23">
        <v>45112711</v>
      </c>
      <c r="K74" s="23"/>
      <c r="L74" s="23" t="s">
        <v>382</v>
      </c>
      <c r="M74" s="23" t="s">
        <v>301</v>
      </c>
      <c r="N74" s="23" t="s">
        <v>408</v>
      </c>
      <c r="O74" s="59" t="s">
        <v>638</v>
      </c>
      <c r="P74" s="60">
        <f t="shared" si="6"/>
        <v>3500</v>
      </c>
      <c r="Q74" s="60">
        <v>4375</v>
      </c>
      <c r="R74" s="23"/>
      <c r="S74" s="23"/>
    </row>
    <row r="75" spans="1:19" ht="45" x14ac:dyDescent="0.25">
      <c r="A75" s="23" t="s">
        <v>27</v>
      </c>
      <c r="B75" s="24" t="s">
        <v>515</v>
      </c>
      <c r="C75" s="24" t="s">
        <v>516</v>
      </c>
      <c r="D75" s="23" t="s">
        <v>517</v>
      </c>
      <c r="E75" s="23" t="s">
        <v>197</v>
      </c>
      <c r="F75" s="25">
        <v>4500</v>
      </c>
      <c r="G75" s="25">
        <v>4500</v>
      </c>
      <c r="H75" s="25">
        <f>I75-G75</f>
        <v>1125</v>
      </c>
      <c r="I75" s="25">
        <v>5625</v>
      </c>
      <c r="J75" s="23">
        <v>71250000</v>
      </c>
      <c r="K75" s="23"/>
      <c r="L75" s="23" t="s">
        <v>382</v>
      </c>
      <c r="M75" s="23" t="s">
        <v>318</v>
      </c>
      <c r="N75" s="23" t="s">
        <v>389</v>
      </c>
      <c r="O75" s="59" t="s">
        <v>633</v>
      </c>
      <c r="P75" s="60">
        <f t="shared" si="6"/>
        <v>4500</v>
      </c>
      <c r="Q75" s="60">
        <v>5625</v>
      </c>
      <c r="R75" s="23"/>
      <c r="S75" s="23"/>
    </row>
    <row r="76" spans="1:19" ht="30" x14ac:dyDescent="0.25">
      <c r="A76" s="23" t="s">
        <v>28</v>
      </c>
      <c r="B76" s="24" t="s">
        <v>518</v>
      </c>
      <c r="C76" s="24" t="s">
        <v>519</v>
      </c>
      <c r="D76" s="23" t="s">
        <v>520</v>
      </c>
      <c r="E76" s="23" t="s">
        <v>521</v>
      </c>
      <c r="F76" s="25">
        <v>15000</v>
      </c>
      <c r="G76" s="25">
        <v>24400</v>
      </c>
      <c r="H76" s="25">
        <v>0</v>
      </c>
      <c r="I76" s="25">
        <v>24400</v>
      </c>
      <c r="J76" s="23">
        <v>90522400</v>
      </c>
      <c r="K76" s="23"/>
      <c r="L76" s="23" t="s">
        <v>382</v>
      </c>
      <c r="M76" s="23" t="s">
        <v>522</v>
      </c>
      <c r="N76" s="23" t="s">
        <v>388</v>
      </c>
      <c r="O76" s="59" t="s">
        <v>635</v>
      </c>
      <c r="P76" s="60">
        <f t="shared" si="6"/>
        <v>7989.5759999999991</v>
      </c>
      <c r="Q76" s="60">
        <v>9986.9699999999993</v>
      </c>
      <c r="R76" s="23"/>
      <c r="S76" s="23"/>
    </row>
    <row r="77" spans="1:19" ht="45" x14ac:dyDescent="0.25">
      <c r="A77" s="23" t="s">
        <v>29</v>
      </c>
      <c r="B77" s="24" t="s">
        <v>456</v>
      </c>
      <c r="C77" s="24" t="s">
        <v>523</v>
      </c>
      <c r="D77" s="45" t="s">
        <v>524</v>
      </c>
      <c r="E77" s="23" t="s">
        <v>525</v>
      </c>
      <c r="F77" s="25">
        <v>225000</v>
      </c>
      <c r="G77" s="25">
        <v>120860.25</v>
      </c>
      <c r="H77" s="25">
        <v>30215.06</v>
      </c>
      <c r="I77" s="25">
        <v>151075.31</v>
      </c>
      <c r="J77" s="23">
        <v>45233120</v>
      </c>
      <c r="K77" s="23"/>
      <c r="L77" s="23" t="s">
        <v>384</v>
      </c>
      <c r="M77" s="23" t="s">
        <v>522</v>
      </c>
      <c r="N77" s="23" t="s">
        <v>394</v>
      </c>
      <c r="O77" s="59"/>
      <c r="P77" s="60"/>
      <c r="Q77" s="60"/>
      <c r="R77" s="23"/>
      <c r="S77" s="23" t="s">
        <v>330</v>
      </c>
    </row>
    <row r="78" spans="1:19" ht="60" x14ac:dyDescent="0.25">
      <c r="A78" s="23" t="s">
        <v>30</v>
      </c>
      <c r="B78" s="24" t="s">
        <v>527</v>
      </c>
      <c r="C78" s="24" t="s">
        <v>528</v>
      </c>
      <c r="D78" s="23" t="s">
        <v>529</v>
      </c>
      <c r="E78" s="23" t="s">
        <v>205</v>
      </c>
      <c r="F78" s="25">
        <v>24000</v>
      </c>
      <c r="G78" s="25">
        <v>13160</v>
      </c>
      <c r="H78" s="25">
        <v>3290</v>
      </c>
      <c r="I78" s="25">
        <v>16450</v>
      </c>
      <c r="J78" s="23">
        <v>34928480</v>
      </c>
      <c r="K78" s="23"/>
      <c r="L78" s="23" t="s">
        <v>117</v>
      </c>
      <c r="M78" s="23" t="s">
        <v>306</v>
      </c>
      <c r="N78" s="23" t="s">
        <v>530</v>
      </c>
      <c r="O78" s="59" t="s">
        <v>637</v>
      </c>
      <c r="P78" s="60">
        <f t="shared" ref="P78:P84" si="7">Q78-(Q78*0.2)</f>
        <v>13160</v>
      </c>
      <c r="Q78" s="60">
        <v>16450</v>
      </c>
      <c r="R78" s="23"/>
      <c r="S78" s="23"/>
    </row>
    <row r="79" spans="1:19" ht="30" x14ac:dyDescent="0.25">
      <c r="A79" s="23" t="s">
        <v>31</v>
      </c>
      <c r="B79" s="24" t="s">
        <v>531</v>
      </c>
      <c r="C79" s="24" t="s">
        <v>532</v>
      </c>
      <c r="D79" s="23" t="s">
        <v>533</v>
      </c>
      <c r="E79" s="23" t="s">
        <v>534</v>
      </c>
      <c r="F79" s="2">
        <v>25850</v>
      </c>
      <c r="G79" s="25">
        <v>25850</v>
      </c>
      <c r="H79" s="25">
        <v>6462.5</v>
      </c>
      <c r="I79" s="25">
        <v>32312.5</v>
      </c>
      <c r="J79" s="23">
        <v>7995210</v>
      </c>
      <c r="K79" s="23"/>
      <c r="L79" s="23" t="s">
        <v>117</v>
      </c>
      <c r="M79" s="23" t="s">
        <v>535</v>
      </c>
      <c r="N79" s="5" t="s">
        <v>536</v>
      </c>
      <c r="O79" s="59" t="s">
        <v>644</v>
      </c>
      <c r="P79" s="60">
        <f t="shared" si="7"/>
        <v>25850</v>
      </c>
      <c r="Q79" s="60">
        <v>32312.5</v>
      </c>
      <c r="R79" s="23"/>
      <c r="S79" s="23"/>
    </row>
    <row r="80" spans="1:19" ht="45" x14ac:dyDescent="0.25">
      <c r="A80" s="23" t="s">
        <v>32</v>
      </c>
      <c r="B80" s="24" t="s">
        <v>537</v>
      </c>
      <c r="C80" s="24" t="s">
        <v>538</v>
      </c>
      <c r="D80" s="23" t="s">
        <v>539</v>
      </c>
      <c r="E80" s="23" t="s">
        <v>534</v>
      </c>
      <c r="F80" s="25">
        <v>15950</v>
      </c>
      <c r="G80" s="25">
        <v>15950</v>
      </c>
      <c r="H80" s="25">
        <v>3987.5</v>
      </c>
      <c r="I80" s="25">
        <v>19937.5</v>
      </c>
      <c r="J80" s="23">
        <v>7995210</v>
      </c>
      <c r="K80" s="23"/>
      <c r="L80" s="23" t="s">
        <v>117</v>
      </c>
      <c r="M80" s="23" t="s">
        <v>535</v>
      </c>
      <c r="N80" s="5" t="s">
        <v>536</v>
      </c>
      <c r="O80" s="59" t="s">
        <v>644</v>
      </c>
      <c r="P80" s="60">
        <f t="shared" si="7"/>
        <v>15950</v>
      </c>
      <c r="Q80" s="60">
        <v>19937.5</v>
      </c>
      <c r="R80" s="23"/>
      <c r="S80" s="23"/>
    </row>
    <row r="81" spans="1:19" ht="45" x14ac:dyDescent="0.25">
      <c r="A81" s="23" t="s">
        <v>33</v>
      </c>
      <c r="B81" s="24" t="s">
        <v>540</v>
      </c>
      <c r="C81" s="24" t="s">
        <v>541</v>
      </c>
      <c r="D81" s="23" t="s">
        <v>542</v>
      </c>
      <c r="E81" s="41">
        <v>45587</v>
      </c>
      <c r="F81" s="25">
        <v>12000</v>
      </c>
      <c r="G81" s="25">
        <v>10681.4</v>
      </c>
      <c r="H81" s="25">
        <v>2670.35</v>
      </c>
      <c r="I81" s="25">
        <v>13351.75</v>
      </c>
      <c r="J81" s="23">
        <v>45223300</v>
      </c>
      <c r="K81" s="23"/>
      <c r="L81" s="23" t="s">
        <v>383</v>
      </c>
      <c r="M81" s="33" t="s">
        <v>301</v>
      </c>
      <c r="N81" s="5" t="s">
        <v>494</v>
      </c>
      <c r="O81" s="59" t="s">
        <v>642</v>
      </c>
      <c r="P81" s="60">
        <f t="shared" si="7"/>
        <v>10680.92</v>
      </c>
      <c r="Q81" s="60">
        <v>13351.15</v>
      </c>
      <c r="R81" s="46"/>
      <c r="S81" s="23"/>
    </row>
    <row r="82" spans="1:19" ht="45" x14ac:dyDescent="0.25">
      <c r="A82" s="23" t="s">
        <v>34</v>
      </c>
      <c r="B82" s="24" t="s">
        <v>543</v>
      </c>
      <c r="C82" s="24" t="s">
        <v>544</v>
      </c>
      <c r="D82" s="23" t="s">
        <v>545</v>
      </c>
      <c r="E82" s="23" t="s">
        <v>204</v>
      </c>
      <c r="F82" s="25">
        <v>8150</v>
      </c>
      <c r="G82" s="25">
        <v>8136.12</v>
      </c>
      <c r="H82" s="23">
        <v>2034.03</v>
      </c>
      <c r="I82" s="25">
        <v>10170.15</v>
      </c>
      <c r="J82" s="23">
        <v>45443000</v>
      </c>
      <c r="K82" s="23"/>
      <c r="L82" s="23" t="s">
        <v>383</v>
      </c>
      <c r="M82" s="23"/>
      <c r="N82" s="5" t="s">
        <v>546</v>
      </c>
      <c r="O82" s="59" t="s">
        <v>586</v>
      </c>
      <c r="P82" s="60">
        <f t="shared" si="7"/>
        <v>8136.12</v>
      </c>
      <c r="Q82" s="60">
        <v>10170.15</v>
      </c>
      <c r="R82" s="47"/>
      <c r="S82" s="23"/>
    </row>
    <row r="83" spans="1:19" ht="30" x14ac:dyDescent="0.25">
      <c r="A83" s="23" t="s">
        <v>35</v>
      </c>
      <c r="B83" s="24" t="s">
        <v>547</v>
      </c>
      <c r="C83" s="24" t="s">
        <v>548</v>
      </c>
      <c r="D83" s="23" t="s">
        <v>549</v>
      </c>
      <c r="E83" s="23" t="s">
        <v>550</v>
      </c>
      <c r="F83" s="25">
        <v>18100</v>
      </c>
      <c r="G83" s="25">
        <v>18040</v>
      </c>
      <c r="H83" s="25">
        <v>4510</v>
      </c>
      <c r="I83" s="25">
        <v>22550</v>
      </c>
      <c r="J83" s="23">
        <v>39522530</v>
      </c>
      <c r="K83" s="23"/>
      <c r="L83" s="23" t="s">
        <v>383</v>
      </c>
      <c r="M83" s="23"/>
      <c r="N83" s="5" t="s">
        <v>551</v>
      </c>
      <c r="O83" s="59" t="s">
        <v>575</v>
      </c>
      <c r="P83" s="60">
        <f t="shared" si="7"/>
        <v>18040</v>
      </c>
      <c r="Q83" s="60">
        <v>22550</v>
      </c>
      <c r="R83" s="47"/>
      <c r="S83" s="23"/>
    </row>
    <row r="84" spans="1:19" ht="60" x14ac:dyDescent="0.25">
      <c r="A84" s="23" t="s">
        <v>36</v>
      </c>
      <c r="B84" s="24" t="s">
        <v>552</v>
      </c>
      <c r="C84" s="24" t="s">
        <v>553</v>
      </c>
      <c r="D84" s="23" t="s">
        <v>554</v>
      </c>
      <c r="E84" s="23" t="s">
        <v>550</v>
      </c>
      <c r="F84" s="25">
        <v>6800</v>
      </c>
      <c r="G84" s="25">
        <v>6800</v>
      </c>
      <c r="H84" s="25">
        <v>1700</v>
      </c>
      <c r="I84" s="25">
        <v>8500</v>
      </c>
      <c r="J84" s="23">
        <v>45110000</v>
      </c>
      <c r="K84" s="23"/>
      <c r="L84" s="23" t="s">
        <v>383</v>
      </c>
      <c r="M84" s="23"/>
      <c r="N84" s="23" t="s">
        <v>555</v>
      </c>
      <c r="O84" s="59" t="s">
        <v>642</v>
      </c>
      <c r="P84" s="60">
        <f t="shared" si="7"/>
        <v>6800</v>
      </c>
      <c r="Q84" s="60">
        <v>8500</v>
      </c>
      <c r="R84" s="47"/>
      <c r="S84" s="23"/>
    </row>
    <row r="85" spans="1:19" ht="45" x14ac:dyDescent="0.25">
      <c r="A85" s="23" t="s">
        <v>37</v>
      </c>
      <c r="B85" s="24" t="s">
        <v>556</v>
      </c>
      <c r="C85" s="24" t="s">
        <v>557</v>
      </c>
      <c r="D85" s="23" t="s">
        <v>558</v>
      </c>
      <c r="E85" s="23" t="s">
        <v>559</v>
      </c>
      <c r="F85" s="25">
        <v>5600</v>
      </c>
      <c r="G85" s="25">
        <v>3840</v>
      </c>
      <c r="H85" s="25">
        <f>I85-G85</f>
        <v>960</v>
      </c>
      <c r="I85" s="25">
        <v>4800</v>
      </c>
      <c r="J85" s="23" t="s">
        <v>313</v>
      </c>
      <c r="K85" s="23"/>
      <c r="L85" s="23" t="s">
        <v>382</v>
      </c>
      <c r="M85" s="23" t="s">
        <v>301</v>
      </c>
      <c r="N85" s="23" t="s">
        <v>391</v>
      </c>
      <c r="O85" s="59"/>
      <c r="P85" s="60"/>
      <c r="Q85" s="60"/>
      <c r="R85" s="23"/>
      <c r="S85" s="23" t="s">
        <v>645</v>
      </c>
    </row>
    <row r="86" spans="1:19" ht="45" x14ac:dyDescent="0.25">
      <c r="A86" s="23" t="s">
        <v>38</v>
      </c>
      <c r="B86" s="24" t="s">
        <v>560</v>
      </c>
      <c r="C86" s="24" t="s">
        <v>561</v>
      </c>
      <c r="D86" s="23" t="s">
        <v>562</v>
      </c>
      <c r="E86" s="23" t="s">
        <v>526</v>
      </c>
      <c r="F86" s="25">
        <v>9000</v>
      </c>
      <c r="G86" s="25">
        <v>9000</v>
      </c>
      <c r="H86" s="25">
        <v>2250</v>
      </c>
      <c r="I86" s="25">
        <v>11250</v>
      </c>
      <c r="J86" s="23">
        <v>72261000</v>
      </c>
      <c r="K86" s="23"/>
      <c r="L86" s="23" t="s">
        <v>63</v>
      </c>
      <c r="M86" s="23" t="s">
        <v>310</v>
      </c>
      <c r="N86" s="23" t="s">
        <v>390</v>
      </c>
      <c r="O86" s="59" t="s">
        <v>646</v>
      </c>
      <c r="P86" s="60">
        <f t="shared" ref="P86:P87" si="8">Q86-(Q86*0.2)</f>
        <v>9000</v>
      </c>
      <c r="Q86" s="60">
        <v>11250</v>
      </c>
      <c r="R86" s="23"/>
      <c r="S86" s="23"/>
    </row>
    <row r="87" spans="1:19" ht="45" x14ac:dyDescent="0.25">
      <c r="A87" s="23" t="s">
        <v>39</v>
      </c>
      <c r="B87" s="24" t="s">
        <v>563</v>
      </c>
      <c r="C87" s="24" t="s">
        <v>564</v>
      </c>
      <c r="D87" s="23" t="s">
        <v>565</v>
      </c>
      <c r="E87" s="23" t="s">
        <v>566</v>
      </c>
      <c r="F87" s="25">
        <v>6500</v>
      </c>
      <c r="G87" s="25">
        <v>7720</v>
      </c>
      <c r="H87" s="25">
        <v>1930</v>
      </c>
      <c r="I87" s="25">
        <v>9650</v>
      </c>
      <c r="J87" s="23">
        <v>45233120</v>
      </c>
      <c r="K87" s="23"/>
      <c r="L87" s="23" t="s">
        <v>63</v>
      </c>
      <c r="M87" s="23" t="s">
        <v>522</v>
      </c>
      <c r="N87" s="23" t="s">
        <v>567</v>
      </c>
      <c r="O87" s="59" t="s">
        <v>642</v>
      </c>
      <c r="P87" s="60">
        <f t="shared" si="8"/>
        <v>7720</v>
      </c>
      <c r="Q87" s="60">
        <v>9650</v>
      </c>
      <c r="R87" s="23"/>
      <c r="S87" s="23"/>
    </row>
    <row r="88" spans="1:19" ht="45" x14ac:dyDescent="0.25">
      <c r="A88" s="23" t="s">
        <v>40</v>
      </c>
      <c r="B88" s="24" t="s">
        <v>568</v>
      </c>
      <c r="C88" s="24" t="s">
        <v>569</v>
      </c>
      <c r="D88" s="23" t="s">
        <v>570</v>
      </c>
      <c r="E88" s="23" t="s">
        <v>571</v>
      </c>
      <c r="F88" s="25">
        <v>3600</v>
      </c>
      <c r="G88" s="25">
        <v>2600</v>
      </c>
      <c r="H88" s="25">
        <v>650</v>
      </c>
      <c r="I88" s="25">
        <v>3250</v>
      </c>
      <c r="J88" s="23" t="s">
        <v>313</v>
      </c>
      <c r="K88" s="23"/>
      <c r="L88" s="23" t="s">
        <v>63</v>
      </c>
      <c r="M88" s="23" t="s">
        <v>306</v>
      </c>
      <c r="N88" s="23" t="s">
        <v>391</v>
      </c>
      <c r="O88" s="59"/>
      <c r="P88" s="60"/>
      <c r="Q88" s="60"/>
      <c r="R88" s="23"/>
      <c r="S88" s="23" t="s">
        <v>645</v>
      </c>
    </row>
    <row r="89" spans="1:19" ht="60" x14ac:dyDescent="0.25">
      <c r="A89" s="23" t="s">
        <v>41</v>
      </c>
      <c r="B89" s="24" t="s">
        <v>572</v>
      </c>
      <c r="C89" s="24" t="s">
        <v>573</v>
      </c>
      <c r="D89" s="23" t="s">
        <v>574</v>
      </c>
      <c r="E89" s="23" t="s">
        <v>575</v>
      </c>
      <c r="F89" s="25">
        <v>13803</v>
      </c>
      <c r="G89" s="25">
        <v>13632</v>
      </c>
      <c r="H89" s="25">
        <v>3408</v>
      </c>
      <c r="I89" s="25">
        <v>17040</v>
      </c>
      <c r="J89" s="23">
        <v>79822400</v>
      </c>
      <c r="K89" s="23"/>
      <c r="L89" s="23" t="s">
        <v>117</v>
      </c>
      <c r="M89" s="23" t="s">
        <v>576</v>
      </c>
      <c r="N89" s="23" t="s">
        <v>577</v>
      </c>
      <c r="O89" s="59"/>
      <c r="P89" s="60"/>
      <c r="Q89" s="60"/>
      <c r="R89" s="23"/>
      <c r="S89" s="23" t="s">
        <v>645</v>
      </c>
    </row>
    <row r="90" spans="1:19" ht="45" x14ac:dyDescent="0.25">
      <c r="A90" s="23" t="s">
        <v>42</v>
      </c>
      <c r="B90" s="24" t="s">
        <v>579</v>
      </c>
      <c r="C90" s="24" t="s">
        <v>580</v>
      </c>
      <c r="D90" s="23" t="s">
        <v>69</v>
      </c>
      <c r="E90" s="41" t="s">
        <v>578</v>
      </c>
      <c r="F90" s="2">
        <v>39000</v>
      </c>
      <c r="G90" s="25">
        <v>36017.22</v>
      </c>
      <c r="H90" s="25">
        <v>11192.64</v>
      </c>
      <c r="I90" s="25">
        <v>47209.86</v>
      </c>
      <c r="J90" s="23">
        <v>34115200</v>
      </c>
      <c r="K90" s="23" t="s">
        <v>581</v>
      </c>
      <c r="L90" s="23" t="s">
        <v>78</v>
      </c>
      <c r="M90" s="23" t="s">
        <v>582</v>
      </c>
      <c r="N90" s="5" t="s">
        <v>647</v>
      </c>
      <c r="O90" s="59" t="s">
        <v>648</v>
      </c>
      <c r="P90" s="60">
        <f t="shared" ref="P90:P92" si="9">Q90-(Q90*0.2)</f>
        <v>37767.887999999999</v>
      </c>
      <c r="Q90" s="60">
        <v>47209.86</v>
      </c>
      <c r="R90" s="23"/>
      <c r="S90" s="23"/>
    </row>
    <row r="91" spans="1:19" ht="45" x14ac:dyDescent="0.25">
      <c r="A91" s="23" t="s">
        <v>43</v>
      </c>
      <c r="B91" s="24" t="s">
        <v>583</v>
      </c>
      <c r="C91" s="24" t="s">
        <v>584</v>
      </c>
      <c r="D91" s="23" t="s">
        <v>585</v>
      </c>
      <c r="E91" s="23" t="s">
        <v>586</v>
      </c>
      <c r="F91" s="25">
        <v>11453</v>
      </c>
      <c r="G91" s="25">
        <v>11492.45</v>
      </c>
      <c r="H91" s="25">
        <v>2873.11</v>
      </c>
      <c r="I91" s="25">
        <v>14365.56</v>
      </c>
      <c r="J91" s="23">
        <v>64100000</v>
      </c>
      <c r="K91" s="23"/>
      <c r="L91" s="23" t="s">
        <v>63</v>
      </c>
      <c r="M91" s="23" t="s">
        <v>576</v>
      </c>
      <c r="N91" s="5" t="s">
        <v>587</v>
      </c>
      <c r="O91" s="59" t="s">
        <v>575</v>
      </c>
      <c r="P91" s="60">
        <f t="shared" si="9"/>
        <v>11444.488000000001</v>
      </c>
      <c r="Q91" s="60">
        <v>14305.61</v>
      </c>
      <c r="R91" s="23"/>
      <c r="S91" s="23"/>
    </row>
    <row r="92" spans="1:19" ht="60" x14ac:dyDescent="0.25">
      <c r="A92" s="23" t="s">
        <v>44</v>
      </c>
      <c r="B92" s="24" t="s">
        <v>588</v>
      </c>
      <c r="C92" s="24" t="s">
        <v>589</v>
      </c>
      <c r="D92" s="23" t="s">
        <v>590</v>
      </c>
      <c r="E92" s="23" t="s">
        <v>107</v>
      </c>
      <c r="F92" s="25">
        <v>13600</v>
      </c>
      <c r="G92" s="25">
        <v>12177</v>
      </c>
      <c r="H92" s="25">
        <v>3044.25</v>
      </c>
      <c r="I92" s="25">
        <v>15221.25</v>
      </c>
      <c r="J92" s="23">
        <v>90923000</v>
      </c>
      <c r="K92" s="23"/>
      <c r="L92" s="23" t="s">
        <v>63</v>
      </c>
      <c r="M92" s="23" t="s">
        <v>591</v>
      </c>
      <c r="N92" s="23" t="s">
        <v>592</v>
      </c>
      <c r="O92" s="59" t="s">
        <v>163</v>
      </c>
      <c r="P92" s="60">
        <f t="shared" si="9"/>
        <v>12195.448</v>
      </c>
      <c r="Q92" s="60">
        <v>15244.31</v>
      </c>
      <c r="R92" s="23"/>
      <c r="S92" s="23"/>
    </row>
    <row r="93" spans="1:19" ht="60" x14ac:dyDescent="0.25">
      <c r="A93" s="23" t="s">
        <v>45</v>
      </c>
      <c r="B93" s="24" t="s">
        <v>593</v>
      </c>
      <c r="C93" s="24" t="s">
        <v>594</v>
      </c>
      <c r="D93" s="23" t="s">
        <v>595</v>
      </c>
      <c r="E93" s="23" t="s">
        <v>596</v>
      </c>
      <c r="F93" s="25">
        <v>40</v>
      </c>
      <c r="G93" s="25">
        <v>40</v>
      </c>
      <c r="H93" s="25">
        <v>10</v>
      </c>
      <c r="I93" s="25">
        <v>50</v>
      </c>
      <c r="J93" s="23">
        <v>90921000</v>
      </c>
      <c r="K93" s="23"/>
      <c r="L93" s="23" t="s">
        <v>63</v>
      </c>
      <c r="M93" s="23" t="s">
        <v>597</v>
      </c>
      <c r="N93" s="23" t="s">
        <v>592</v>
      </c>
      <c r="O93" s="59"/>
      <c r="P93" s="60"/>
      <c r="Q93" s="60"/>
      <c r="R93" s="23"/>
      <c r="S93" s="23" t="s">
        <v>645</v>
      </c>
    </row>
    <row r="94" spans="1:19" ht="51" customHeight="1" x14ac:dyDescent="0.25">
      <c r="A94" s="53" t="s">
        <v>214</v>
      </c>
      <c r="B94" s="54"/>
      <c r="C94" s="54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5"/>
    </row>
    <row r="95" spans="1:19" ht="45" x14ac:dyDescent="0.25">
      <c r="A95" s="23" t="s">
        <v>42</v>
      </c>
      <c r="B95" s="24" t="s">
        <v>363</v>
      </c>
      <c r="C95" s="21">
        <v>12</v>
      </c>
      <c r="D95" s="32" t="s">
        <v>319</v>
      </c>
      <c r="E95" s="20" t="s">
        <v>328</v>
      </c>
      <c r="F95" s="22">
        <v>5100</v>
      </c>
      <c r="G95" s="22">
        <v>5030</v>
      </c>
      <c r="H95" s="38">
        <f t="shared" ref="H95:H103" si="10">I95-G95</f>
        <v>1257.5</v>
      </c>
      <c r="I95" s="22">
        <v>6287.5</v>
      </c>
      <c r="J95" s="29">
        <v>90510000</v>
      </c>
      <c r="K95" s="22"/>
      <c r="L95" s="23" t="s">
        <v>63</v>
      </c>
      <c r="M95" s="20" t="s">
        <v>290</v>
      </c>
      <c r="N95" s="20" t="s">
        <v>215</v>
      </c>
      <c r="O95" s="57" t="s">
        <v>183</v>
      </c>
      <c r="P95" s="58">
        <v>5030</v>
      </c>
      <c r="Q95" s="63">
        <v>6287.5</v>
      </c>
      <c r="R95" s="20"/>
      <c r="S95" s="23"/>
    </row>
    <row r="96" spans="1:19" ht="45" x14ac:dyDescent="0.25">
      <c r="A96" s="23" t="s">
        <v>43</v>
      </c>
      <c r="B96" s="23" t="s">
        <v>362</v>
      </c>
      <c r="C96" s="23">
        <v>33</v>
      </c>
      <c r="D96" s="33" t="s">
        <v>320</v>
      </c>
      <c r="E96" s="23" t="s">
        <v>329</v>
      </c>
      <c r="F96" s="37">
        <v>2900</v>
      </c>
      <c r="G96" s="25">
        <v>2852.89</v>
      </c>
      <c r="H96" s="38">
        <f t="shared" si="10"/>
        <v>713.22000000000025</v>
      </c>
      <c r="I96" s="25">
        <v>3566.11</v>
      </c>
      <c r="J96" s="27">
        <v>44221100</v>
      </c>
      <c r="K96" s="25"/>
      <c r="L96" s="23" t="s">
        <v>63</v>
      </c>
      <c r="M96" s="23" t="s">
        <v>364</v>
      </c>
      <c r="N96" s="23" t="s">
        <v>216</v>
      </c>
      <c r="O96" s="59" t="s">
        <v>193</v>
      </c>
      <c r="P96" s="60">
        <v>2852.89</v>
      </c>
      <c r="Q96" s="64">
        <v>3566.11</v>
      </c>
      <c r="R96" s="23"/>
      <c r="S96" s="23"/>
    </row>
    <row r="97" spans="1:19" ht="45" x14ac:dyDescent="0.25">
      <c r="A97" s="23" t="s">
        <v>44</v>
      </c>
      <c r="B97" s="23" t="s">
        <v>365</v>
      </c>
      <c r="C97" s="23">
        <v>35</v>
      </c>
      <c r="D97" s="33" t="s">
        <v>321</v>
      </c>
      <c r="E97" s="23" t="s">
        <v>374</v>
      </c>
      <c r="F97" s="25">
        <v>2120</v>
      </c>
      <c r="G97" s="25">
        <v>1620.56</v>
      </c>
      <c r="H97" s="38">
        <f t="shared" si="10"/>
        <v>405.1400000000001</v>
      </c>
      <c r="I97" s="25">
        <v>2025.7</v>
      </c>
      <c r="J97" s="27">
        <v>22211000</v>
      </c>
      <c r="K97" s="25"/>
      <c r="L97" s="23" t="s">
        <v>63</v>
      </c>
      <c r="M97" s="23" t="s">
        <v>277</v>
      </c>
      <c r="N97" s="23" t="s">
        <v>217</v>
      </c>
      <c r="O97" s="59" t="s">
        <v>95</v>
      </c>
      <c r="P97" s="60">
        <v>1620.56</v>
      </c>
      <c r="Q97" s="64">
        <v>2025.7</v>
      </c>
      <c r="R97" s="23"/>
      <c r="S97" s="23"/>
    </row>
    <row r="98" spans="1:19" ht="45" x14ac:dyDescent="0.25">
      <c r="A98" s="23" t="s">
        <v>45</v>
      </c>
      <c r="B98" s="23" t="s">
        <v>231</v>
      </c>
      <c r="C98" s="23">
        <v>38</v>
      </c>
      <c r="D98" s="33" t="s">
        <v>322</v>
      </c>
      <c r="E98" s="23" t="s">
        <v>375</v>
      </c>
      <c r="F98" s="25">
        <v>790</v>
      </c>
      <c r="G98" s="25">
        <v>790</v>
      </c>
      <c r="H98" s="38">
        <f t="shared" si="10"/>
        <v>197.5</v>
      </c>
      <c r="I98" s="25">
        <v>987.5</v>
      </c>
      <c r="J98" s="27">
        <v>71248000</v>
      </c>
      <c r="K98" s="25"/>
      <c r="L98" s="23" t="s">
        <v>63</v>
      </c>
      <c r="M98" s="23" t="s">
        <v>277</v>
      </c>
      <c r="N98" s="23" t="s">
        <v>218</v>
      </c>
      <c r="O98" s="59" t="s">
        <v>193</v>
      </c>
      <c r="P98" s="60">
        <v>790</v>
      </c>
      <c r="Q98" s="64">
        <v>987.5</v>
      </c>
      <c r="R98" s="23"/>
      <c r="S98" s="23"/>
    </row>
    <row r="99" spans="1:19" ht="60" x14ac:dyDescent="0.25">
      <c r="A99" s="23" t="s">
        <v>46</v>
      </c>
      <c r="B99" s="23" t="s">
        <v>366</v>
      </c>
      <c r="C99" s="23">
        <v>56</v>
      </c>
      <c r="D99" s="33" t="s">
        <v>66</v>
      </c>
      <c r="E99" s="23" t="s">
        <v>184</v>
      </c>
      <c r="F99" s="25">
        <v>4160</v>
      </c>
      <c r="G99" s="25">
        <v>4056</v>
      </c>
      <c r="H99" s="38">
        <f t="shared" si="10"/>
        <v>1014</v>
      </c>
      <c r="I99" s="25">
        <v>5070</v>
      </c>
      <c r="J99" s="40">
        <v>30141200</v>
      </c>
      <c r="K99" s="25"/>
      <c r="L99" s="23" t="s">
        <v>63</v>
      </c>
      <c r="M99" s="23" t="s">
        <v>302</v>
      </c>
      <c r="N99" s="23" t="s">
        <v>371</v>
      </c>
      <c r="O99" s="59" t="s">
        <v>194</v>
      </c>
      <c r="P99" s="60">
        <v>4056</v>
      </c>
      <c r="Q99" s="64">
        <v>5070</v>
      </c>
      <c r="R99" s="23"/>
      <c r="S99" s="23"/>
    </row>
    <row r="100" spans="1:19" ht="75" x14ac:dyDescent="0.25">
      <c r="A100" s="23" t="s">
        <v>47</v>
      </c>
      <c r="B100" s="23" t="s">
        <v>368</v>
      </c>
      <c r="C100" s="23">
        <v>73</v>
      </c>
      <c r="D100" s="33" t="s">
        <v>185</v>
      </c>
      <c r="E100" s="23" t="s">
        <v>186</v>
      </c>
      <c r="F100" s="25">
        <v>7000</v>
      </c>
      <c r="G100" s="25">
        <v>5476.18</v>
      </c>
      <c r="H100" s="38">
        <f t="shared" si="10"/>
        <v>1369.04</v>
      </c>
      <c r="I100" s="25">
        <v>6845.22</v>
      </c>
      <c r="J100" s="27">
        <v>71242000</v>
      </c>
      <c r="K100" s="25"/>
      <c r="L100" s="23" t="s">
        <v>63</v>
      </c>
      <c r="M100" s="23" t="s">
        <v>367</v>
      </c>
      <c r="N100" s="23" t="s">
        <v>219</v>
      </c>
      <c r="O100" s="59" t="s">
        <v>187</v>
      </c>
      <c r="P100" s="60">
        <v>5476.18</v>
      </c>
      <c r="Q100" s="64">
        <v>6845.22</v>
      </c>
      <c r="R100" s="23"/>
      <c r="S100" s="23"/>
    </row>
    <row r="101" spans="1:19" ht="45" x14ac:dyDescent="0.25">
      <c r="A101" s="23" t="s">
        <v>48</v>
      </c>
      <c r="B101" s="23" t="s">
        <v>369</v>
      </c>
      <c r="C101" s="23">
        <v>70</v>
      </c>
      <c r="D101" s="33" t="s">
        <v>323</v>
      </c>
      <c r="E101" s="23" t="s">
        <v>188</v>
      </c>
      <c r="F101" s="25">
        <v>3300</v>
      </c>
      <c r="G101" s="25">
        <v>3268</v>
      </c>
      <c r="H101" s="38">
        <f t="shared" si="10"/>
        <v>817</v>
      </c>
      <c r="I101" s="25">
        <v>4085</v>
      </c>
      <c r="J101" s="27">
        <v>39130000</v>
      </c>
      <c r="K101" s="25"/>
      <c r="L101" s="23" t="s">
        <v>63</v>
      </c>
      <c r="M101" s="23" t="s">
        <v>302</v>
      </c>
      <c r="N101" s="23" t="s">
        <v>370</v>
      </c>
      <c r="O101" s="59" t="s">
        <v>195</v>
      </c>
      <c r="P101" s="60">
        <v>3268</v>
      </c>
      <c r="Q101" s="64">
        <v>4085</v>
      </c>
      <c r="R101" s="23"/>
      <c r="S101" s="23"/>
    </row>
    <row r="102" spans="1:19" ht="60" x14ac:dyDescent="0.25">
      <c r="A102" s="23" t="s">
        <v>49</v>
      </c>
      <c r="B102" s="23" t="s">
        <v>366</v>
      </c>
      <c r="C102" s="23">
        <v>97</v>
      </c>
      <c r="D102" s="33" t="s">
        <v>324</v>
      </c>
      <c r="E102" s="23" t="s">
        <v>189</v>
      </c>
      <c r="F102" s="25">
        <v>4160</v>
      </c>
      <c r="G102" s="25">
        <v>639</v>
      </c>
      <c r="H102" s="38">
        <f t="shared" si="10"/>
        <v>159.75</v>
      </c>
      <c r="I102" s="25">
        <v>798.75</v>
      </c>
      <c r="J102" s="40">
        <v>30141200</v>
      </c>
      <c r="K102" s="25"/>
      <c r="L102" s="23" t="s">
        <v>63</v>
      </c>
      <c r="M102" s="23" t="s">
        <v>302</v>
      </c>
      <c r="N102" s="23" t="s">
        <v>371</v>
      </c>
      <c r="O102" s="59" t="s">
        <v>103</v>
      </c>
      <c r="P102" s="60">
        <v>639</v>
      </c>
      <c r="Q102" s="64">
        <v>798.75</v>
      </c>
      <c r="R102" s="23"/>
      <c r="S102" s="23"/>
    </row>
    <row r="103" spans="1:19" ht="45" x14ac:dyDescent="0.25">
      <c r="A103" s="23" t="s">
        <v>50</v>
      </c>
      <c r="B103" s="23" t="s">
        <v>372</v>
      </c>
      <c r="C103" s="23">
        <v>236</v>
      </c>
      <c r="D103" s="33" t="s">
        <v>190</v>
      </c>
      <c r="E103" s="23" t="s">
        <v>191</v>
      </c>
      <c r="F103" s="25">
        <v>4470</v>
      </c>
      <c r="G103" s="25">
        <v>4466</v>
      </c>
      <c r="H103" s="38">
        <f t="shared" si="10"/>
        <v>1116.5</v>
      </c>
      <c r="I103" s="25">
        <v>5582.5</v>
      </c>
      <c r="J103" s="27">
        <v>39290000</v>
      </c>
      <c r="K103" s="25"/>
      <c r="L103" s="23" t="s">
        <v>63</v>
      </c>
      <c r="M103" s="23" t="s">
        <v>373</v>
      </c>
      <c r="N103" s="23" t="s">
        <v>220</v>
      </c>
      <c r="O103" s="59" t="s">
        <v>196</v>
      </c>
      <c r="P103" s="60">
        <v>4466</v>
      </c>
      <c r="Q103" s="64">
        <v>5582.5</v>
      </c>
      <c r="R103" s="23"/>
      <c r="S103" s="23"/>
    </row>
    <row r="104" spans="1:19" ht="30" x14ac:dyDescent="0.25">
      <c r="A104" s="23" t="s">
        <v>2</v>
      </c>
      <c r="B104" s="23">
        <v>14</v>
      </c>
      <c r="C104" s="24"/>
      <c r="D104" s="23" t="s">
        <v>598</v>
      </c>
      <c r="E104" s="23" t="s">
        <v>599</v>
      </c>
      <c r="F104" s="39"/>
      <c r="G104" s="25">
        <v>400</v>
      </c>
      <c r="H104" s="25">
        <v>100</v>
      </c>
      <c r="I104" s="25">
        <v>500</v>
      </c>
      <c r="J104" s="27"/>
      <c r="K104" s="25"/>
      <c r="L104" s="23" t="s">
        <v>63</v>
      </c>
      <c r="M104" s="23" t="s">
        <v>302</v>
      </c>
      <c r="N104" s="23" t="s">
        <v>623</v>
      </c>
      <c r="O104" s="59" t="s">
        <v>650</v>
      </c>
      <c r="P104" s="60">
        <f t="shared" ref="P104:P114" si="11">Q104-(Q104*0.2)</f>
        <v>400</v>
      </c>
      <c r="Q104" s="60">
        <v>500</v>
      </c>
      <c r="R104" s="23"/>
      <c r="S104" s="23"/>
    </row>
    <row r="105" spans="1:19" ht="45" x14ac:dyDescent="0.25">
      <c r="A105" s="23" t="s">
        <v>5</v>
      </c>
      <c r="B105" s="23"/>
      <c r="C105" s="24"/>
      <c r="D105" s="23" t="s">
        <v>600</v>
      </c>
      <c r="E105" s="23" t="s">
        <v>602</v>
      </c>
      <c r="F105" s="39"/>
      <c r="G105" s="25">
        <v>259.55</v>
      </c>
      <c r="H105" s="25">
        <f>I105-G105</f>
        <v>64.88</v>
      </c>
      <c r="I105" s="25">
        <v>324.43</v>
      </c>
      <c r="J105" s="27"/>
      <c r="K105" s="25"/>
      <c r="L105" s="23" t="s">
        <v>63</v>
      </c>
      <c r="M105" s="23" t="s">
        <v>302</v>
      </c>
      <c r="N105" s="23" t="s">
        <v>601</v>
      </c>
      <c r="O105" s="59" t="s">
        <v>651</v>
      </c>
      <c r="P105" s="60">
        <f t="shared" si="11"/>
        <v>259.54399999999998</v>
      </c>
      <c r="Q105" s="60">
        <v>324.43</v>
      </c>
      <c r="R105" s="23"/>
      <c r="S105" s="23"/>
    </row>
    <row r="106" spans="1:19" ht="30" x14ac:dyDescent="0.25">
      <c r="A106" s="23" t="s">
        <v>7</v>
      </c>
      <c r="B106" s="23">
        <v>79</v>
      </c>
      <c r="C106" s="24"/>
      <c r="D106" s="23" t="s">
        <v>603</v>
      </c>
      <c r="E106" s="23" t="s">
        <v>187</v>
      </c>
      <c r="F106" s="39"/>
      <c r="G106" s="25">
        <v>88.95</v>
      </c>
      <c r="H106" s="25">
        <f>I106-G106</f>
        <v>22.239999999999995</v>
      </c>
      <c r="I106" s="25">
        <v>111.19</v>
      </c>
      <c r="J106" s="27"/>
      <c r="K106" s="25"/>
      <c r="L106" s="23" t="s">
        <v>63</v>
      </c>
      <c r="M106" s="23" t="s">
        <v>277</v>
      </c>
      <c r="N106" s="23" t="s">
        <v>604</v>
      </c>
      <c r="O106" s="59" t="s">
        <v>652</v>
      </c>
      <c r="P106" s="60">
        <f t="shared" si="11"/>
        <v>88.951999999999998</v>
      </c>
      <c r="Q106" s="60">
        <v>111.19</v>
      </c>
      <c r="R106" s="23"/>
      <c r="S106" s="23"/>
    </row>
    <row r="107" spans="1:19" ht="45" x14ac:dyDescent="0.25">
      <c r="A107" s="23" t="s">
        <v>11</v>
      </c>
      <c r="B107" s="23">
        <v>392</v>
      </c>
      <c r="C107" s="24" t="s">
        <v>605</v>
      </c>
      <c r="D107" s="23" t="s">
        <v>606</v>
      </c>
      <c r="E107" s="23" t="s">
        <v>607</v>
      </c>
      <c r="F107" s="39">
        <v>4700</v>
      </c>
      <c r="G107" s="25">
        <v>4700</v>
      </c>
      <c r="H107" s="25">
        <v>1175</v>
      </c>
      <c r="I107" s="25">
        <v>5875</v>
      </c>
      <c r="J107" s="27">
        <v>45112723</v>
      </c>
      <c r="K107" s="25"/>
      <c r="L107" s="23" t="s">
        <v>63</v>
      </c>
      <c r="M107" s="23" t="s">
        <v>302</v>
      </c>
      <c r="N107" s="23" t="s">
        <v>546</v>
      </c>
      <c r="O107" s="59" t="s">
        <v>559</v>
      </c>
      <c r="P107" s="60">
        <f t="shared" si="11"/>
        <v>4700</v>
      </c>
      <c r="Q107" s="60">
        <v>5875</v>
      </c>
      <c r="R107" s="23"/>
      <c r="S107" s="23"/>
    </row>
    <row r="108" spans="1:19" ht="60" x14ac:dyDescent="0.25">
      <c r="A108" s="23" t="s">
        <v>18</v>
      </c>
      <c r="B108" s="23">
        <v>512</v>
      </c>
      <c r="C108" s="24" t="s">
        <v>608</v>
      </c>
      <c r="D108" s="23" t="s">
        <v>609</v>
      </c>
      <c r="E108" s="23" t="s">
        <v>610</v>
      </c>
      <c r="F108" s="39">
        <v>2870</v>
      </c>
      <c r="G108" s="25">
        <v>2861.5</v>
      </c>
      <c r="H108" s="25">
        <v>715.38</v>
      </c>
      <c r="I108" s="25">
        <v>3576.88</v>
      </c>
      <c r="J108" s="27">
        <v>30199792</v>
      </c>
      <c r="K108" s="25"/>
      <c r="L108" s="23" t="s">
        <v>63</v>
      </c>
      <c r="M108" s="23" t="s">
        <v>302</v>
      </c>
      <c r="N108" s="23" t="s">
        <v>577</v>
      </c>
      <c r="O108" s="59" t="s">
        <v>637</v>
      </c>
      <c r="P108" s="60">
        <f t="shared" si="11"/>
        <v>2861.5039999999999</v>
      </c>
      <c r="Q108" s="60">
        <v>3576.88</v>
      </c>
      <c r="R108" s="23"/>
      <c r="S108" s="23"/>
    </row>
    <row r="109" spans="1:19" ht="60" x14ac:dyDescent="0.25">
      <c r="A109" s="23" t="s">
        <v>19</v>
      </c>
      <c r="B109" s="23">
        <v>528</v>
      </c>
      <c r="C109" s="48" t="s">
        <v>82</v>
      </c>
      <c r="D109" s="23" t="s">
        <v>611</v>
      </c>
      <c r="E109" s="23" t="s">
        <v>526</v>
      </c>
      <c r="F109" s="39">
        <v>5600</v>
      </c>
      <c r="G109" s="25">
        <v>5321</v>
      </c>
      <c r="H109" s="25">
        <v>1330.25</v>
      </c>
      <c r="I109" s="25">
        <v>6651.25</v>
      </c>
      <c r="J109" s="27">
        <v>22462000</v>
      </c>
      <c r="K109" s="25"/>
      <c r="L109" s="23" t="s">
        <v>63</v>
      </c>
      <c r="M109" s="23" t="s">
        <v>302</v>
      </c>
      <c r="N109" s="23" t="s">
        <v>624</v>
      </c>
      <c r="O109" s="67" t="s">
        <v>586</v>
      </c>
      <c r="P109" s="60">
        <f t="shared" si="11"/>
        <v>5321</v>
      </c>
      <c r="Q109" s="60">
        <v>6651.25</v>
      </c>
      <c r="R109" s="23"/>
      <c r="S109" s="23"/>
    </row>
    <row r="110" spans="1:19" ht="90" x14ac:dyDescent="0.25">
      <c r="A110" s="23" t="s">
        <v>20</v>
      </c>
      <c r="B110" s="23">
        <v>529</v>
      </c>
      <c r="C110" s="24" t="s">
        <v>612</v>
      </c>
      <c r="D110" s="23" t="s">
        <v>613</v>
      </c>
      <c r="E110" s="23" t="s">
        <v>526</v>
      </c>
      <c r="F110" s="39">
        <v>9000</v>
      </c>
      <c r="G110" s="25">
        <v>9000</v>
      </c>
      <c r="H110" s="25">
        <v>2250</v>
      </c>
      <c r="I110" s="25">
        <v>11250</v>
      </c>
      <c r="J110" s="27">
        <v>71242000</v>
      </c>
      <c r="K110" s="25"/>
      <c r="L110" s="23" t="s">
        <v>63</v>
      </c>
      <c r="M110" s="23" t="s">
        <v>302</v>
      </c>
      <c r="N110" s="23" t="s">
        <v>625</v>
      </c>
      <c r="O110" s="59" t="s">
        <v>653</v>
      </c>
      <c r="P110" s="60">
        <f t="shared" si="11"/>
        <v>9000</v>
      </c>
      <c r="Q110" s="60">
        <v>11250</v>
      </c>
      <c r="R110" s="23"/>
      <c r="S110" s="23"/>
    </row>
    <row r="111" spans="1:19" ht="45" x14ac:dyDescent="0.25">
      <c r="A111" s="23" t="s">
        <v>21</v>
      </c>
      <c r="B111" s="42">
        <v>530</v>
      </c>
      <c r="C111" s="44" t="s">
        <v>614</v>
      </c>
      <c r="D111" s="42" t="s">
        <v>615</v>
      </c>
      <c r="E111" s="23" t="s">
        <v>526</v>
      </c>
      <c r="F111" s="39">
        <v>3500</v>
      </c>
      <c r="G111" s="25">
        <v>3500</v>
      </c>
      <c r="H111" s="25">
        <v>875</v>
      </c>
      <c r="I111" s="25">
        <v>4375</v>
      </c>
      <c r="J111" s="27">
        <v>71242000</v>
      </c>
      <c r="K111" s="25"/>
      <c r="L111" s="23" t="s">
        <v>63</v>
      </c>
      <c r="M111" s="23" t="s">
        <v>302</v>
      </c>
      <c r="N111" s="23" t="s">
        <v>625</v>
      </c>
      <c r="O111" s="59" t="s">
        <v>575</v>
      </c>
      <c r="P111" s="60">
        <f t="shared" si="11"/>
        <v>3500</v>
      </c>
      <c r="Q111" s="60">
        <v>4375</v>
      </c>
      <c r="R111" s="23"/>
      <c r="S111" s="23"/>
    </row>
    <row r="112" spans="1:19" ht="30" x14ac:dyDescent="0.25">
      <c r="A112" s="23" t="s">
        <v>23</v>
      </c>
      <c r="B112" s="49">
        <v>552</v>
      </c>
      <c r="C112" s="50">
        <v>45323</v>
      </c>
      <c r="D112" s="49" t="s">
        <v>616</v>
      </c>
      <c r="E112" s="49" t="s">
        <v>617</v>
      </c>
      <c r="F112" s="39"/>
      <c r="G112" s="39">
        <v>1044.77</v>
      </c>
      <c r="H112" s="25">
        <v>261.19</v>
      </c>
      <c r="I112" s="39">
        <v>1305.96</v>
      </c>
      <c r="J112" s="27"/>
      <c r="K112" s="25"/>
      <c r="L112" s="23" t="s">
        <v>63</v>
      </c>
      <c r="M112" s="23" t="s">
        <v>302</v>
      </c>
      <c r="N112" s="23" t="s">
        <v>626</v>
      </c>
      <c r="O112" s="59" t="s">
        <v>575</v>
      </c>
      <c r="P112" s="60">
        <f t="shared" si="11"/>
        <v>1044.768</v>
      </c>
      <c r="Q112" s="60">
        <v>1305.96</v>
      </c>
      <c r="R112" s="23"/>
      <c r="S112" s="23"/>
    </row>
    <row r="113" spans="1:19" ht="30" x14ac:dyDescent="0.25">
      <c r="A113" s="23" t="s">
        <v>25</v>
      </c>
      <c r="B113" s="23">
        <v>619</v>
      </c>
      <c r="C113" s="24" t="s">
        <v>618</v>
      </c>
      <c r="D113" s="23" t="s">
        <v>619</v>
      </c>
      <c r="E113" s="23" t="s">
        <v>586</v>
      </c>
      <c r="F113" s="25">
        <v>8900</v>
      </c>
      <c r="G113" s="25">
        <v>8900</v>
      </c>
      <c r="H113" s="25">
        <v>2225</v>
      </c>
      <c r="I113" s="25">
        <v>11125</v>
      </c>
      <c r="J113" s="27">
        <v>45451100</v>
      </c>
      <c r="K113" s="25"/>
      <c r="L113" s="23" t="s">
        <v>63</v>
      </c>
      <c r="M113" s="23" t="s">
        <v>302</v>
      </c>
      <c r="N113" s="23" t="s">
        <v>627</v>
      </c>
      <c r="O113" s="59" t="s">
        <v>637</v>
      </c>
      <c r="P113" s="60">
        <f t="shared" si="11"/>
        <v>8900</v>
      </c>
      <c r="Q113" s="60">
        <v>11125</v>
      </c>
      <c r="R113" s="23"/>
      <c r="S113" s="23"/>
    </row>
    <row r="114" spans="1:19" ht="30" x14ac:dyDescent="0.25">
      <c r="A114" s="23" t="s">
        <v>26</v>
      </c>
      <c r="B114" s="23">
        <v>618</v>
      </c>
      <c r="C114" s="24" t="s">
        <v>620</v>
      </c>
      <c r="D114" s="23" t="s">
        <v>621</v>
      </c>
      <c r="E114" s="23" t="s">
        <v>586</v>
      </c>
      <c r="F114" s="25">
        <v>8900</v>
      </c>
      <c r="G114" s="25">
        <v>8900</v>
      </c>
      <c r="H114" s="25">
        <v>2225</v>
      </c>
      <c r="I114" s="25">
        <v>11125</v>
      </c>
      <c r="J114" s="27">
        <v>45451100</v>
      </c>
      <c r="K114" s="25"/>
      <c r="L114" s="23" t="s">
        <v>63</v>
      </c>
      <c r="M114" s="23" t="s">
        <v>302</v>
      </c>
      <c r="N114" s="23" t="s">
        <v>627</v>
      </c>
      <c r="O114" s="59" t="s">
        <v>522</v>
      </c>
      <c r="P114" s="60">
        <f t="shared" si="11"/>
        <v>8900</v>
      </c>
      <c r="Q114" s="60">
        <v>11125</v>
      </c>
      <c r="R114" s="23"/>
      <c r="S114" s="23"/>
    </row>
    <row r="115" spans="1:19" x14ac:dyDescent="0.25">
      <c r="O115" s="65"/>
    </row>
    <row r="116" spans="1:19" x14ac:dyDescent="0.25">
      <c r="D116" s="34" t="s">
        <v>649</v>
      </c>
      <c r="O116" s="65"/>
    </row>
    <row r="117" spans="1:19" x14ac:dyDescent="0.25">
      <c r="O117" s="65"/>
    </row>
    <row r="118" spans="1:19" x14ac:dyDescent="0.25">
      <c r="O118" s="65"/>
    </row>
    <row r="119" spans="1:19" x14ac:dyDescent="0.25">
      <c r="O119" s="65"/>
    </row>
  </sheetData>
  <mergeCells count="3">
    <mergeCell ref="A2:R2"/>
    <mergeCell ref="A94:S94"/>
    <mergeCell ref="A1:S1"/>
  </mergeCells>
  <phoneticPr fontId="3" type="noConversion"/>
  <pageMargins left="0.25" right="0.25" top="0.75" bottom="0.75" header="0.3" footer="0.3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REGISTAR UGOVORA JN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Videc</dc:creator>
  <cp:lastModifiedBy>Petra Videc</cp:lastModifiedBy>
  <cp:lastPrinted>2025-06-05T12:47:25Z</cp:lastPrinted>
  <dcterms:created xsi:type="dcterms:W3CDTF">2019-01-04T06:43:11Z</dcterms:created>
  <dcterms:modified xsi:type="dcterms:W3CDTF">2025-06-05T12:47:28Z</dcterms:modified>
</cp:coreProperties>
</file>